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35" activeTab="0"/>
  </bookViews>
  <sheets>
    <sheet name="CORP ACTION 04" sheetId="1" r:id="rId1"/>
  </sheets>
  <definedNames/>
  <calcPr fullCalcOnLoad="1"/>
</workbook>
</file>

<file path=xl/sharedStrings.xml><?xml version="1.0" encoding="utf-8"?>
<sst xmlns="http://schemas.openxmlformats.org/spreadsheetml/2006/main" count="212" uniqueCount="134">
  <si>
    <t xml:space="preserve">  Update of the Annual General Meetings - for the Year Ended 2003 ( As Of September 15th, 2004)</t>
  </si>
  <si>
    <t>Corporate Action * فعاليات الشركات</t>
  </si>
  <si>
    <t>Company</t>
  </si>
  <si>
    <t>AGM</t>
  </si>
  <si>
    <t>DPS</t>
  </si>
  <si>
    <t>BONUS</t>
  </si>
  <si>
    <t>Type</t>
  </si>
  <si>
    <t>AGM Date</t>
  </si>
  <si>
    <t>Time</t>
  </si>
  <si>
    <t>Location</t>
  </si>
  <si>
    <t>Ann Date</t>
  </si>
  <si>
    <t>DPS (%)</t>
  </si>
  <si>
    <t xml:space="preserve"> (BD)</t>
  </si>
  <si>
    <t>Rec. Date</t>
  </si>
  <si>
    <t>Payment Date</t>
  </si>
  <si>
    <t>Ex-Dividend</t>
  </si>
  <si>
    <t>% Bonus Share</t>
  </si>
  <si>
    <t>Amount (BD)</t>
  </si>
  <si>
    <t>CLOSED CO.</t>
  </si>
  <si>
    <t xml:space="preserve">TAMEER </t>
  </si>
  <si>
    <t>O/X</t>
  </si>
  <si>
    <t>12:30 &amp; 1:30</t>
  </si>
  <si>
    <t>Regency</t>
  </si>
  <si>
    <t>SICO</t>
  </si>
  <si>
    <t>10:00 a.m.</t>
  </si>
  <si>
    <t>BMB BUILDING</t>
  </si>
  <si>
    <t>UPI</t>
  </si>
  <si>
    <t>12:15 p.m.</t>
  </si>
  <si>
    <t>UPI BUILDING</t>
  </si>
  <si>
    <t>NON BAH.CO.</t>
  </si>
  <si>
    <t>BANK MUSCAT</t>
  </si>
  <si>
    <t>5:00 p.m.</t>
  </si>
  <si>
    <t>Muscat Inter. Hotel</t>
  </si>
  <si>
    <t>IIG</t>
  </si>
  <si>
    <t>QTEL</t>
  </si>
  <si>
    <t>Doha - Qatar</t>
  </si>
  <si>
    <t>(7.3 QR per share)</t>
  </si>
  <si>
    <t>33% paid mid 2003</t>
  </si>
  <si>
    <t>(3.3 QR per share)</t>
  </si>
  <si>
    <t>SUDATEL</t>
  </si>
  <si>
    <t>..</t>
  </si>
  <si>
    <t>INTL. INVESTOR</t>
  </si>
  <si>
    <t>UFC</t>
  </si>
  <si>
    <t>O</t>
  </si>
  <si>
    <t>COMMERCIAL BANKS</t>
  </si>
  <si>
    <t>NBB</t>
  </si>
  <si>
    <t>11:00 a.m.</t>
  </si>
  <si>
    <t>Head Office</t>
  </si>
  <si>
    <t>BBK</t>
  </si>
  <si>
    <t>AUB</t>
  </si>
  <si>
    <t>3:00 p.m.</t>
  </si>
  <si>
    <t>Sheraton Hotel</t>
  </si>
  <si>
    <t>BISB</t>
  </si>
  <si>
    <t>BSB</t>
  </si>
  <si>
    <t xml:space="preserve">Hilton Hotel </t>
  </si>
  <si>
    <t>17/3/2004</t>
  </si>
  <si>
    <t xml:space="preserve">INVESTMENT </t>
  </si>
  <si>
    <t>GMG</t>
  </si>
  <si>
    <t>ABC</t>
  </si>
  <si>
    <t>UGB</t>
  </si>
  <si>
    <t>1:00 p.m.</t>
  </si>
  <si>
    <t xml:space="preserve">BIB </t>
  </si>
  <si>
    <t>X / O</t>
  </si>
  <si>
    <t>9:00 a.m.</t>
  </si>
  <si>
    <t>INVCORP Common Shares</t>
  </si>
  <si>
    <t>10:30 a.m.</t>
  </si>
  <si>
    <t>Diplomat Hotel</t>
  </si>
  <si>
    <t>INVCORP Preferred Shares</t>
  </si>
  <si>
    <t>BMB</t>
  </si>
  <si>
    <t>BCFC</t>
  </si>
  <si>
    <t>Honda  Showroom (Sitra)</t>
  </si>
  <si>
    <t>UGIC</t>
  </si>
  <si>
    <t>Hilton Hotel</t>
  </si>
  <si>
    <t>TAIB</t>
  </si>
  <si>
    <t>Crown Plaza</t>
  </si>
  <si>
    <t>SHAMILBK</t>
  </si>
  <si>
    <t>Regency Hotel</t>
  </si>
  <si>
    <t>ESTERAD</t>
  </si>
  <si>
    <t xml:space="preserve">11:00 a.m. </t>
  </si>
  <si>
    <t>Diplomat</t>
  </si>
  <si>
    <t>GFH</t>
  </si>
  <si>
    <t>9:30 a.m.</t>
  </si>
  <si>
    <t xml:space="preserve">INSURANCE </t>
  </si>
  <si>
    <t>BKIC</t>
  </si>
  <si>
    <t>AHLIA</t>
  </si>
  <si>
    <t>Chamber of Commerce</t>
  </si>
  <si>
    <t xml:space="preserve">3 Share for 22 shares </t>
  </si>
  <si>
    <t>AIIC</t>
  </si>
  <si>
    <t>TAKAFUL</t>
  </si>
  <si>
    <t>ARIG</t>
  </si>
  <si>
    <t>X</t>
  </si>
  <si>
    <t xml:space="preserve"> 12:00</t>
  </si>
  <si>
    <t>13/3/2004</t>
  </si>
  <si>
    <t>BNH</t>
  </si>
  <si>
    <t xml:space="preserve">Head Office </t>
  </si>
  <si>
    <t xml:space="preserve">SERVICES </t>
  </si>
  <si>
    <t>BASREC</t>
  </si>
  <si>
    <t>4:00 p.m.</t>
  </si>
  <si>
    <t>Gulf Hotel - Awal Hall</t>
  </si>
  <si>
    <t>CINEMA</t>
  </si>
  <si>
    <t>TRAFCO</t>
  </si>
  <si>
    <t>BMMI</t>
  </si>
  <si>
    <t>CD = 50</t>
  </si>
  <si>
    <t>(20 paid mid 2003)</t>
  </si>
  <si>
    <t>BATELCO</t>
  </si>
  <si>
    <t>Gulf Hotel</t>
  </si>
  <si>
    <t>CPARK</t>
  </si>
  <si>
    <t>4:30  &amp; 5:00 p.m.</t>
  </si>
  <si>
    <t>DUTYF</t>
  </si>
  <si>
    <t>4:30 p.m.</t>
  </si>
  <si>
    <t xml:space="preserve">INDUSTRIAL </t>
  </si>
  <si>
    <t>BFM</t>
  </si>
  <si>
    <t>POLTRY</t>
  </si>
  <si>
    <t xml:space="preserve">HOTELS </t>
  </si>
  <si>
    <t>BHOTEL</t>
  </si>
  <si>
    <t>12:00 p.m.</t>
  </si>
  <si>
    <t>NHOTEL</t>
  </si>
  <si>
    <t>BTC</t>
  </si>
  <si>
    <t>FAMILY</t>
  </si>
  <si>
    <t>Ponderosa</t>
  </si>
  <si>
    <t>O = Ordinary Meeting</t>
  </si>
  <si>
    <t>Rec. Date = Record Date</t>
  </si>
  <si>
    <t>New Information</t>
  </si>
  <si>
    <t>X = Extraordinary Meeting</t>
  </si>
  <si>
    <t>CD = Cash Dividend</t>
  </si>
  <si>
    <t>SD = Stock Dividend</t>
  </si>
  <si>
    <t>Concluded Meetings</t>
  </si>
  <si>
    <t>Ann Date = Announcement Date</t>
  </si>
  <si>
    <t xml:space="preserve">IC = Increase in Capital                                             </t>
  </si>
  <si>
    <t>DPS = Dividends Per Share</t>
  </si>
  <si>
    <t xml:space="preserve">DC = Decrease in Capital                                           </t>
  </si>
  <si>
    <t>BD = Bahraini Dinars:  $ 1 = BD 0.377</t>
  </si>
  <si>
    <t xml:space="preserve">NS = Not Specified                                                   </t>
  </si>
  <si>
    <t xml:space="preserve">* = Proposals Subject to AGM Approval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</si>
</sst>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#,##0.00000"/>
    <numFmt numFmtId="168" formatCode="0.00000"/>
    <numFmt numFmtId="169" formatCode="0.0000"/>
  </numFmts>
  <fonts count="8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19" applyNumberFormat="1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2" fillId="2" borderId="1" xfId="19" applyFont="1" applyFill="1" applyBorder="1" applyAlignment="1">
      <alignment horizontal="left" vertical="center"/>
      <protection/>
    </xf>
    <xf numFmtId="0" fontId="2" fillId="2" borderId="2" xfId="19" applyNumberFormat="1" applyFont="1" applyFill="1" applyBorder="1" applyAlignment="1">
      <alignment horizontal="center" vertical="center"/>
      <protection/>
    </xf>
    <xf numFmtId="0" fontId="2" fillId="2" borderId="3" xfId="19" applyNumberFormat="1" applyFont="1" applyFill="1" applyBorder="1" applyAlignment="1">
      <alignment horizontal="center" vertical="center"/>
      <protection/>
    </xf>
    <xf numFmtId="49" fontId="3" fillId="2" borderId="4" xfId="19" applyNumberFormat="1" applyFont="1" applyFill="1" applyBorder="1" applyAlignment="1">
      <alignment horizontal="center" vertical="center"/>
      <protection/>
    </xf>
    <xf numFmtId="49" fontId="3" fillId="2" borderId="1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2" borderId="1" xfId="19" applyFont="1" applyFill="1" applyBorder="1" applyAlignment="1">
      <alignment horizontal="center" vertical="center"/>
      <protection/>
    </xf>
    <xf numFmtId="15" fontId="5" fillId="2" borderId="1" xfId="19" applyNumberFormat="1" applyFont="1" applyFill="1" applyBorder="1" applyAlignment="1">
      <alignment horizontal="center" vertical="center"/>
      <protection/>
    </xf>
    <xf numFmtId="15" fontId="5" fillId="2" borderId="1" xfId="19" applyNumberFormat="1" applyFont="1" applyFill="1" applyBorder="1" applyAlignment="1">
      <alignment horizontal="center" vertical="center"/>
      <protection/>
    </xf>
    <xf numFmtId="49" fontId="5" fillId="2" borderId="1" xfId="19" applyNumberFormat="1" applyFont="1" applyFill="1" applyBorder="1" applyAlignment="1">
      <alignment horizontal="center" vertical="center"/>
      <protection/>
    </xf>
    <xf numFmtId="0" fontId="1" fillId="0" borderId="5" xfId="0" applyFont="1" applyFill="1" applyBorder="1" applyAlignment="1">
      <alignment vertical="center"/>
    </xf>
    <xf numFmtId="0" fontId="5" fillId="2" borderId="1" xfId="19" applyFont="1" applyFill="1" applyBorder="1" applyAlignment="1">
      <alignment horizontal="center" vertical="center"/>
      <protection/>
    </xf>
    <xf numFmtId="49" fontId="5" fillId="2" borderId="1" xfId="19" applyNumberFormat="1" applyFont="1" applyFill="1" applyBorder="1" applyAlignment="1">
      <alignment horizontal="center" vertical="center" wrapText="1" shrinkToFit="1"/>
      <protection/>
    </xf>
    <xf numFmtId="20" fontId="5" fillId="2" borderId="1" xfId="19" applyNumberFormat="1" applyFont="1" applyFill="1" applyBorder="1" applyAlignment="1">
      <alignment horizontal="center" vertical="center"/>
      <protection/>
    </xf>
    <xf numFmtId="49" fontId="6" fillId="0" borderId="1" xfId="19" applyNumberFormat="1" applyFont="1" applyFill="1" applyBorder="1" applyAlignment="1">
      <alignment horizontal="left" vertical="center"/>
      <protection/>
    </xf>
    <xf numFmtId="0" fontId="7" fillId="3" borderId="1" xfId="19" applyFont="1" applyFill="1" applyBorder="1" applyAlignment="1">
      <alignment horizontal="left" vertical="center"/>
      <protection/>
    </xf>
    <xf numFmtId="0" fontId="7" fillId="3" borderId="1" xfId="19" applyFont="1" applyFill="1" applyBorder="1" applyAlignment="1">
      <alignment horizontal="center" vertical="center"/>
      <protection/>
    </xf>
    <xf numFmtId="16" fontId="7" fillId="3" borderId="1" xfId="19" applyNumberFormat="1" applyFont="1" applyFill="1" applyBorder="1" applyAlignment="1">
      <alignment horizontal="center" vertical="center"/>
      <protection/>
    </xf>
    <xf numFmtId="20" fontId="7" fillId="3" borderId="1" xfId="19" applyNumberFormat="1" applyFont="1" applyFill="1" applyBorder="1" applyAlignment="1">
      <alignment horizontal="center" vertical="center"/>
      <protection/>
    </xf>
    <xf numFmtId="15" fontId="7" fillId="3" borderId="1" xfId="19" applyNumberFormat="1" applyFont="1" applyFill="1" applyBorder="1" applyAlignment="1">
      <alignment horizontal="center" vertical="center"/>
      <protection/>
    </xf>
    <xf numFmtId="9" fontId="7" fillId="3" borderId="1" xfId="19" applyNumberFormat="1" applyFont="1" applyFill="1" applyBorder="1" applyAlignment="1">
      <alignment horizontal="center" vertical="center"/>
      <protection/>
    </xf>
    <xf numFmtId="9" fontId="7" fillId="3" borderId="1" xfId="20" applyFont="1" applyFill="1" applyBorder="1" applyAlignment="1">
      <alignment horizontal="center" vertical="center"/>
    </xf>
    <xf numFmtId="164" fontId="7" fillId="3" borderId="1" xfId="15" applyNumberFormat="1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center" vertical="center"/>
      <protection/>
    </xf>
    <xf numFmtId="16" fontId="7" fillId="0" borderId="1" xfId="19" applyNumberFormat="1" applyFont="1" applyFill="1" applyBorder="1" applyAlignment="1">
      <alignment horizontal="center" vertical="center"/>
      <protection/>
    </xf>
    <xf numFmtId="20" fontId="7" fillId="0" borderId="1" xfId="19" applyNumberFormat="1" applyFont="1" applyFill="1" applyBorder="1" applyAlignment="1">
      <alignment horizontal="center" vertical="center"/>
      <protection/>
    </xf>
    <xf numFmtId="15" fontId="7" fillId="0" borderId="1" xfId="19" applyNumberFormat="1" applyFont="1" applyFill="1" applyBorder="1" applyAlignment="1">
      <alignment horizontal="center" vertical="center"/>
      <protection/>
    </xf>
    <xf numFmtId="0" fontId="7" fillId="3" borderId="6" xfId="19" applyFont="1" applyFill="1" applyBorder="1" applyAlignment="1">
      <alignment horizontal="left" vertical="center"/>
      <protection/>
    </xf>
    <xf numFmtId="0" fontId="7" fillId="3" borderId="6" xfId="19" applyFont="1" applyFill="1" applyBorder="1" applyAlignment="1">
      <alignment horizontal="center" vertical="center"/>
      <protection/>
    </xf>
    <xf numFmtId="16" fontId="7" fillId="3" borderId="6" xfId="19" applyNumberFormat="1" applyFont="1" applyFill="1" applyBorder="1" applyAlignment="1">
      <alignment horizontal="center" vertical="center"/>
      <protection/>
    </xf>
    <xf numFmtId="20" fontId="7" fillId="3" borderId="6" xfId="19" applyNumberFormat="1" applyFont="1" applyFill="1" applyBorder="1" applyAlignment="1">
      <alignment horizontal="center" vertical="center"/>
      <protection/>
    </xf>
    <xf numFmtId="15" fontId="7" fillId="3" borderId="6" xfId="19" applyNumberFormat="1" applyFont="1" applyFill="1" applyBorder="1" applyAlignment="1">
      <alignment horizontal="center" vertical="center"/>
      <protection/>
    </xf>
    <xf numFmtId="9" fontId="7" fillId="3" borderId="6" xfId="19" applyNumberFormat="1" applyFont="1" applyFill="1" applyBorder="1" applyAlignment="1">
      <alignment horizontal="center" vertical="center"/>
      <protection/>
    </xf>
    <xf numFmtId="0" fontId="7" fillId="3" borderId="7" xfId="19" applyFont="1" applyFill="1" applyBorder="1" applyAlignment="1">
      <alignment horizontal="left" vertical="center"/>
      <protection/>
    </xf>
    <xf numFmtId="0" fontId="7" fillId="3" borderId="7" xfId="19" applyFont="1" applyFill="1" applyBorder="1" applyAlignment="1">
      <alignment horizontal="center" vertical="center"/>
      <protection/>
    </xf>
    <xf numFmtId="16" fontId="7" fillId="3" borderId="7" xfId="19" applyNumberFormat="1" applyFont="1" applyFill="1" applyBorder="1" applyAlignment="1">
      <alignment horizontal="center" vertical="center"/>
      <protection/>
    </xf>
    <xf numFmtId="20" fontId="7" fillId="3" borderId="7" xfId="19" applyNumberFormat="1" applyFont="1" applyFill="1" applyBorder="1" applyAlignment="1">
      <alignment horizontal="center" vertical="center"/>
      <protection/>
    </xf>
    <xf numFmtId="15" fontId="7" fillId="3" borderId="7" xfId="19" applyNumberFormat="1" applyFont="1" applyFill="1" applyBorder="1" applyAlignment="1">
      <alignment horizontal="center" vertical="center"/>
      <protection/>
    </xf>
    <xf numFmtId="9" fontId="7" fillId="3" borderId="7" xfId="19" applyNumberFormat="1" applyFont="1" applyFill="1" applyBorder="1" applyAlignment="1">
      <alignment horizontal="center" vertical="center"/>
      <protection/>
    </xf>
    <xf numFmtId="16" fontId="7" fillId="3" borderId="1" xfId="19" applyNumberFormat="1" applyFont="1" applyFill="1" applyBorder="1" applyAlignment="1">
      <alignment horizontal="left" vertical="center"/>
      <protection/>
    </xf>
    <xf numFmtId="165" fontId="7" fillId="3" borderId="1" xfId="19" applyNumberFormat="1" applyFont="1" applyFill="1" applyBorder="1" applyAlignment="1">
      <alignment horizontal="center" vertical="center"/>
      <protection/>
    </xf>
    <xf numFmtId="166" fontId="7" fillId="3" borderId="1" xfId="19" applyNumberFormat="1" applyFont="1" applyFill="1" applyBorder="1" applyAlignment="1">
      <alignment horizontal="center" vertical="center"/>
      <protection/>
    </xf>
    <xf numFmtId="167" fontId="7" fillId="3" borderId="1" xfId="19" applyNumberFormat="1" applyFont="1" applyFill="1" applyBorder="1" applyAlignment="1">
      <alignment horizontal="center" vertical="center"/>
      <protection/>
    </xf>
    <xf numFmtId="0" fontId="7" fillId="4" borderId="1" xfId="19" applyFont="1" applyFill="1" applyBorder="1" applyAlignment="1">
      <alignment horizontal="left" vertical="center"/>
      <protection/>
    </xf>
    <xf numFmtId="0" fontId="7" fillId="4" borderId="1" xfId="19" applyFont="1" applyFill="1" applyBorder="1" applyAlignment="1">
      <alignment horizontal="center" vertical="center"/>
      <protection/>
    </xf>
    <xf numFmtId="16" fontId="7" fillId="4" borderId="1" xfId="19" applyNumberFormat="1" applyFont="1" applyFill="1" applyBorder="1" applyAlignment="1">
      <alignment horizontal="center" vertical="center"/>
      <protection/>
    </xf>
    <xf numFmtId="20" fontId="7" fillId="4" borderId="1" xfId="19" applyNumberFormat="1" applyFont="1" applyFill="1" applyBorder="1" applyAlignment="1">
      <alignment horizontal="center" vertical="center"/>
      <protection/>
    </xf>
    <xf numFmtId="15" fontId="7" fillId="4" borderId="1" xfId="19" applyNumberFormat="1" applyFont="1" applyFill="1" applyBorder="1" applyAlignment="1">
      <alignment horizontal="center" vertical="center"/>
      <protection/>
    </xf>
    <xf numFmtId="168" fontId="7" fillId="3" borderId="1" xfId="19" applyNumberFormat="1" applyFont="1" applyFill="1" applyBorder="1" applyAlignment="1">
      <alignment horizontal="center" vertical="center"/>
      <protection/>
    </xf>
    <xf numFmtId="0" fontId="7" fillId="5" borderId="1" xfId="19" applyFont="1" applyFill="1" applyBorder="1" applyAlignment="1">
      <alignment horizontal="left" vertical="center"/>
      <protection/>
    </xf>
    <xf numFmtId="0" fontId="7" fillId="5" borderId="1" xfId="19" applyFont="1" applyFill="1" applyBorder="1" applyAlignment="1">
      <alignment horizontal="center" vertical="center"/>
      <protection/>
    </xf>
    <xf numFmtId="16" fontId="7" fillId="5" borderId="1" xfId="19" applyNumberFormat="1" applyFont="1" applyFill="1" applyBorder="1" applyAlignment="1">
      <alignment horizontal="center" vertical="center"/>
      <protection/>
    </xf>
    <xf numFmtId="20" fontId="7" fillId="5" borderId="1" xfId="19" applyNumberFormat="1" applyFont="1" applyFill="1" applyBorder="1" applyAlignment="1">
      <alignment horizontal="center" vertical="center"/>
      <protection/>
    </xf>
    <xf numFmtId="15" fontId="7" fillId="5" borderId="1" xfId="19" applyNumberFormat="1" applyFont="1" applyFill="1" applyBorder="1" applyAlignment="1">
      <alignment horizontal="center" vertical="center"/>
      <protection/>
    </xf>
    <xf numFmtId="9" fontId="7" fillId="5" borderId="1" xfId="19" applyNumberFormat="1" applyFont="1" applyFill="1" applyBorder="1" applyAlignment="1">
      <alignment horizontal="center" vertical="center"/>
      <protection/>
    </xf>
    <xf numFmtId="166" fontId="7" fillId="5" borderId="1" xfId="19" applyNumberFormat="1" applyFont="1" applyFill="1" applyBorder="1" applyAlignment="1">
      <alignment horizontal="center" vertical="center"/>
      <protection/>
    </xf>
    <xf numFmtId="0" fontId="7" fillId="5" borderId="1" xfId="19" applyFont="1" applyFill="1" applyBorder="1" applyAlignment="1">
      <alignment vertical="center"/>
      <protection/>
    </xf>
    <xf numFmtId="0" fontId="7" fillId="5" borderId="6" xfId="19" applyFont="1" applyFill="1" applyBorder="1" applyAlignment="1">
      <alignment horizontal="left" vertical="center"/>
      <protection/>
    </xf>
    <xf numFmtId="0" fontId="7" fillId="5" borderId="6" xfId="19" applyFont="1" applyFill="1" applyBorder="1" applyAlignment="1">
      <alignment horizontal="center" vertical="center"/>
      <protection/>
    </xf>
    <xf numFmtId="20" fontId="7" fillId="5" borderId="6" xfId="19" applyNumberFormat="1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7" fillId="5" borderId="6" xfId="19" applyNumberFormat="1" applyFont="1" applyFill="1" applyBorder="1" applyAlignment="1">
      <alignment horizontal="center" vertical="center"/>
      <protection/>
    </xf>
    <xf numFmtId="9" fontId="7" fillId="5" borderId="6" xfId="19" applyNumberFormat="1" applyFont="1" applyFill="1" applyBorder="1" applyAlignment="1">
      <alignment horizontal="center" vertical="center"/>
      <protection/>
    </xf>
    <xf numFmtId="0" fontId="7" fillId="5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7" fillId="5" borderId="7" xfId="19" applyFont="1" applyFill="1" applyBorder="1" applyAlignment="1">
      <alignment horizontal="center" vertical="center"/>
      <protection/>
    </xf>
    <xf numFmtId="16" fontId="7" fillId="5" borderId="7" xfId="19" applyNumberFormat="1" applyFont="1" applyFill="1" applyBorder="1" applyAlignment="1">
      <alignment horizontal="center" vertical="center"/>
      <protection/>
    </xf>
    <xf numFmtId="0" fontId="7" fillId="3" borderId="7" xfId="19" applyFont="1" applyFill="1" applyBorder="1" applyAlignment="1">
      <alignment vertical="center"/>
      <protection/>
    </xf>
    <xf numFmtId="166" fontId="7" fillId="3" borderId="7" xfId="19" applyNumberFormat="1" applyFont="1" applyFill="1" applyBorder="1" applyAlignment="1">
      <alignment horizontal="center" vertical="center"/>
      <protection/>
    </xf>
    <xf numFmtId="16" fontId="7" fillId="3" borderId="12" xfId="19" applyNumberFormat="1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left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16" fontId="7" fillId="0" borderId="7" xfId="19" applyNumberFormat="1" applyFont="1" applyFill="1" applyBorder="1" applyAlignment="1">
      <alignment horizontal="center" vertical="center"/>
      <protection/>
    </xf>
    <xf numFmtId="20" fontId="7" fillId="0" borderId="7" xfId="19" applyNumberFormat="1" applyFont="1" applyFill="1" applyBorder="1" applyAlignment="1">
      <alignment horizontal="center" vertical="center"/>
      <protection/>
    </xf>
    <xf numFmtId="15" fontId="7" fillId="0" borderId="7" xfId="19" applyNumberFormat="1" applyFont="1" applyFill="1" applyBorder="1" applyAlignment="1">
      <alignment horizontal="center" vertical="center"/>
      <protection/>
    </xf>
    <xf numFmtId="0" fontId="7" fillId="3" borderId="1" xfId="19" applyFont="1" applyFill="1" applyBorder="1" applyAlignment="1">
      <alignment vertical="center"/>
      <protection/>
    </xf>
    <xf numFmtId="169" fontId="7" fillId="3" borderId="1" xfId="19" applyNumberFormat="1" applyFont="1" applyFill="1" applyBorder="1" applyAlignment="1">
      <alignment horizontal="center" vertical="center"/>
      <protection/>
    </xf>
    <xf numFmtId="3" fontId="7" fillId="5" borderId="1" xfId="19" applyNumberFormat="1" applyFont="1" applyFill="1" applyBorder="1" applyAlignment="1">
      <alignment horizontal="center" vertical="center"/>
      <protection/>
    </xf>
    <xf numFmtId="16" fontId="7" fillId="0" borderId="1" xfId="19" applyNumberFormat="1" applyFont="1" applyFill="1" applyBorder="1" applyAlignment="1">
      <alignment horizontal="left" vertical="center"/>
      <protection/>
    </xf>
    <xf numFmtId="166" fontId="7" fillId="0" borderId="1" xfId="19" applyNumberFormat="1" applyFont="1" applyFill="1" applyBorder="1" applyAlignment="1">
      <alignment horizontal="left" vertical="center"/>
      <protection/>
    </xf>
    <xf numFmtId="2" fontId="7" fillId="5" borderId="1" xfId="19" applyNumberFormat="1" applyFont="1" applyFill="1" applyBorder="1" applyAlignment="1">
      <alignment horizontal="center" vertical="center"/>
      <protection/>
    </xf>
    <xf numFmtId="18" fontId="7" fillId="5" borderId="1" xfId="19" applyNumberFormat="1" applyFont="1" applyFill="1" applyBorder="1" applyAlignment="1">
      <alignment horizontal="center" vertical="center"/>
      <protection/>
    </xf>
    <xf numFmtId="165" fontId="7" fillId="5" borderId="1" xfId="19" applyNumberFormat="1" applyFont="1" applyFill="1" applyBorder="1" applyAlignment="1">
      <alignment horizontal="center" vertical="center"/>
      <protection/>
    </xf>
    <xf numFmtId="16" fontId="4" fillId="0" borderId="0" xfId="19" applyNumberFormat="1" applyFont="1" applyFill="1" applyBorder="1" applyAlignment="1">
      <alignment horizontal="center" vertical="center"/>
      <protection/>
    </xf>
    <xf numFmtId="0" fontId="7" fillId="5" borderId="6" xfId="19" applyFont="1" applyFill="1" applyBorder="1" applyAlignment="1">
      <alignment horizontal="left" vertical="center" wrapText="1"/>
      <protection/>
    </xf>
    <xf numFmtId="18" fontId="7" fillId="5" borderId="6" xfId="19" applyNumberFormat="1" applyFont="1" applyFill="1" applyBorder="1" applyAlignment="1">
      <alignment horizontal="center" vertical="center"/>
      <protection/>
    </xf>
    <xf numFmtId="15" fontId="7" fillId="5" borderId="6" xfId="19" applyNumberFormat="1" applyFont="1" applyFill="1" applyBorder="1" applyAlignment="1">
      <alignment horizontal="center" vertical="center"/>
      <protection/>
    </xf>
    <xf numFmtId="166" fontId="7" fillId="5" borderId="6" xfId="19" applyNumberFormat="1" applyFont="1" applyFill="1" applyBorder="1" applyAlignment="1">
      <alignment horizontal="center" vertical="center"/>
      <protection/>
    </xf>
    <xf numFmtId="3" fontId="7" fillId="5" borderId="6" xfId="19" applyNumberFormat="1" applyFont="1" applyFill="1" applyBorder="1" applyAlignment="1">
      <alignment horizontal="center" vertical="center"/>
      <protection/>
    </xf>
    <xf numFmtId="0" fontId="7" fillId="5" borderId="7" xfId="19" applyFont="1" applyFill="1" applyBorder="1" applyAlignment="1">
      <alignment horizontal="left" vertical="center" wrapText="1"/>
      <protection/>
    </xf>
    <xf numFmtId="18" fontId="7" fillId="5" borderId="7" xfId="19" applyNumberFormat="1" applyFont="1" applyFill="1" applyBorder="1" applyAlignment="1">
      <alignment horizontal="center" vertical="center"/>
      <protection/>
    </xf>
    <xf numFmtId="15" fontId="7" fillId="5" borderId="7" xfId="19" applyNumberFormat="1" applyFont="1" applyFill="1" applyBorder="1" applyAlignment="1">
      <alignment horizontal="center" vertical="center"/>
      <protection/>
    </xf>
    <xf numFmtId="9" fontId="7" fillId="5" borderId="7" xfId="19" applyNumberFormat="1" applyFont="1" applyFill="1" applyBorder="1" applyAlignment="1">
      <alignment horizontal="center" vertical="center"/>
      <protection/>
    </xf>
    <xf numFmtId="0" fontId="7" fillId="5" borderId="7" xfId="19" applyFont="1" applyFill="1" applyBorder="1" applyAlignment="1">
      <alignment vertical="center"/>
      <protection/>
    </xf>
    <xf numFmtId="166" fontId="7" fillId="5" borderId="7" xfId="19" applyNumberFormat="1" applyFont="1" applyFill="1" applyBorder="1" applyAlignment="1">
      <alignment horizontal="center" vertical="center"/>
      <protection/>
    </xf>
    <xf numFmtId="3" fontId="7" fillId="3" borderId="1" xfId="19" applyNumberFormat="1" applyFont="1" applyFill="1" applyBorder="1" applyAlignment="1">
      <alignment horizontal="center" vertical="center"/>
      <protection/>
    </xf>
    <xf numFmtId="15" fontId="7" fillId="3" borderId="1" xfId="19" applyNumberFormat="1" applyFont="1" applyFill="1" applyBorder="1" applyAlignment="1">
      <alignment vertical="center"/>
      <protection/>
    </xf>
    <xf numFmtId="164" fontId="7" fillId="3" borderId="1" xfId="15" applyNumberFormat="1" applyFont="1" applyFill="1" applyBorder="1" applyAlignment="1">
      <alignment vertical="center"/>
    </xf>
    <xf numFmtId="0" fontId="2" fillId="0" borderId="13" xfId="19" applyFont="1" applyBorder="1" applyAlignment="1">
      <alignment horizontal="left" vertical="center"/>
      <protection/>
    </xf>
    <xf numFmtId="0" fontId="7" fillId="0" borderId="13" xfId="19" applyFont="1" applyBorder="1" applyAlignment="1">
      <alignment horizontal="center" vertical="center"/>
      <protection/>
    </xf>
    <xf numFmtId="49" fontId="7" fillId="0" borderId="0" xfId="19" applyNumberFormat="1" applyFont="1" applyBorder="1" applyAlignment="1">
      <alignment horizontal="center" vertical="center"/>
      <protection/>
    </xf>
    <xf numFmtId="20" fontId="7" fillId="0" borderId="0" xfId="19" applyNumberFormat="1" applyFont="1" applyBorder="1" applyAlignment="1">
      <alignment horizontal="center" vertical="center"/>
      <protection/>
    </xf>
    <xf numFmtId="0" fontId="7" fillId="0" borderId="0" xfId="19" applyFont="1" applyBorder="1" applyAlignment="1">
      <alignment vertical="center"/>
      <protection/>
    </xf>
    <xf numFmtId="15" fontId="7" fillId="0" borderId="0" xfId="19" applyNumberFormat="1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19" applyNumberFormat="1" applyFont="1" applyFill="1" applyBorder="1" applyAlignment="1">
      <alignment horizontal="left" vertical="center"/>
      <protection/>
    </xf>
    <xf numFmtId="49" fontId="7" fillId="0" borderId="0" xfId="19" applyNumberFormat="1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4" borderId="0" xfId="19" applyFont="1" applyFill="1" applyBorder="1" applyAlignment="1">
      <alignment horizontal="left" vertical="center"/>
      <protection/>
    </xf>
    <xf numFmtId="0" fontId="7" fillId="5" borderId="0" xfId="19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49" fontId="7" fillId="0" borderId="14" xfId="19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28125" style="129" customWidth="1"/>
    <col min="2" max="3" width="12.8515625" style="123" customWidth="1"/>
    <col min="4" max="4" width="13.421875" style="123" customWidth="1"/>
    <col min="5" max="5" width="20.57421875" style="123" customWidth="1"/>
    <col min="6" max="6" width="12.8515625" style="123" customWidth="1"/>
    <col min="7" max="7" width="17.421875" style="123" customWidth="1"/>
    <col min="8" max="8" width="17.00390625" style="123" customWidth="1"/>
    <col min="9" max="9" width="11.57421875" style="123" customWidth="1"/>
    <col min="10" max="10" width="13.140625" style="123" customWidth="1"/>
    <col min="11" max="11" width="11.8515625" style="123" customWidth="1"/>
    <col min="12" max="12" width="10.00390625" style="123" customWidth="1"/>
    <col min="13" max="13" width="25.421875" style="123" customWidth="1"/>
    <col min="14" max="14" width="11.140625" style="123" customWidth="1"/>
    <col min="15" max="15" width="13.140625" style="130" bestFit="1" customWidth="1"/>
    <col min="16" max="243" width="9.140625" style="10" customWidth="1"/>
    <col min="244" max="244" width="9.140625" style="11" customWidth="1"/>
    <col min="245" max="16384" width="9.140625" style="10" customWidth="1"/>
  </cols>
  <sheetData>
    <row r="1" spans="1:16" s="3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>
      <c r="A2" s="4"/>
      <c r="B2" s="5"/>
      <c r="C2" s="6"/>
      <c r="D2" s="6"/>
      <c r="E2" s="6"/>
      <c r="F2" s="7" t="s">
        <v>1</v>
      </c>
      <c r="G2" s="8"/>
      <c r="H2" s="8"/>
      <c r="I2" s="8"/>
      <c r="J2" s="8"/>
      <c r="K2" s="8"/>
      <c r="L2" s="8"/>
      <c r="M2" s="8"/>
      <c r="N2" s="8"/>
      <c r="O2" s="8"/>
      <c r="P2" s="9"/>
    </row>
    <row r="3" spans="1:244" s="3" customFormat="1" ht="12">
      <c r="A3" s="12" t="s">
        <v>2</v>
      </c>
      <c r="B3" s="12" t="s">
        <v>3</v>
      </c>
      <c r="C3" s="12"/>
      <c r="D3" s="12"/>
      <c r="E3" s="12"/>
      <c r="F3" s="13" t="s">
        <v>4</v>
      </c>
      <c r="G3" s="13"/>
      <c r="H3" s="13"/>
      <c r="I3" s="13"/>
      <c r="J3" s="13"/>
      <c r="K3" s="14"/>
      <c r="L3" s="15" t="s">
        <v>5</v>
      </c>
      <c r="M3" s="15"/>
      <c r="N3" s="15"/>
      <c r="O3" s="15"/>
      <c r="P3" s="2"/>
      <c r="IJ3" s="16"/>
    </row>
    <row r="4" spans="1:244" s="3" customFormat="1" ht="12">
      <c r="A4" s="12"/>
      <c r="B4" s="17" t="s">
        <v>6</v>
      </c>
      <c r="C4" s="18" t="s">
        <v>7</v>
      </c>
      <c r="D4" s="19" t="s">
        <v>8</v>
      </c>
      <c r="E4" s="17" t="s">
        <v>9</v>
      </c>
      <c r="F4" s="14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10</v>
      </c>
      <c r="M4" s="17" t="s">
        <v>16</v>
      </c>
      <c r="N4" s="17" t="s">
        <v>17</v>
      </c>
      <c r="O4" s="17" t="s">
        <v>14</v>
      </c>
      <c r="P4" s="2"/>
      <c r="IJ4" s="16"/>
    </row>
    <row r="5" spans="1:244" s="3" customFormat="1" ht="12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"/>
      <c r="IJ5" s="16"/>
    </row>
    <row r="6" spans="1:16" ht="12">
      <c r="A6" s="21" t="s">
        <v>19</v>
      </c>
      <c r="B6" s="22" t="s">
        <v>20</v>
      </c>
      <c r="C6" s="23">
        <v>38049</v>
      </c>
      <c r="D6" s="24" t="s">
        <v>21</v>
      </c>
      <c r="E6" s="22" t="s">
        <v>22</v>
      </c>
      <c r="F6" s="25">
        <v>38033</v>
      </c>
      <c r="G6" s="26">
        <v>0.1</v>
      </c>
      <c r="H6" s="22">
        <f>G6*10*0.08*0.377</f>
        <v>0.03016</v>
      </c>
      <c r="I6" s="23">
        <f>C6</f>
        <v>38049</v>
      </c>
      <c r="J6" s="25">
        <f>C6</f>
        <v>38049</v>
      </c>
      <c r="K6" s="25"/>
      <c r="L6" s="22"/>
      <c r="M6" s="22"/>
      <c r="N6" s="22"/>
      <c r="O6" s="23"/>
      <c r="P6" s="9"/>
    </row>
    <row r="7" spans="1:16" ht="12">
      <c r="A7" s="21" t="s">
        <v>23</v>
      </c>
      <c r="B7" s="22" t="s">
        <v>20</v>
      </c>
      <c r="C7" s="23">
        <v>38061</v>
      </c>
      <c r="D7" s="24" t="s">
        <v>24</v>
      </c>
      <c r="E7" s="22" t="s">
        <v>25</v>
      </c>
      <c r="F7" s="25">
        <v>38059</v>
      </c>
      <c r="G7" s="26">
        <v>0.05</v>
      </c>
      <c r="H7" s="22">
        <v>0.005</v>
      </c>
      <c r="I7" s="23">
        <f>C7</f>
        <v>38061</v>
      </c>
      <c r="J7" s="22"/>
      <c r="K7" s="22"/>
      <c r="L7" s="22"/>
      <c r="M7" s="22"/>
      <c r="N7" s="22"/>
      <c r="O7" s="23"/>
      <c r="P7" s="9"/>
    </row>
    <row r="8" spans="1:16" ht="12">
      <c r="A8" s="21" t="s">
        <v>26</v>
      </c>
      <c r="B8" s="22" t="s">
        <v>20</v>
      </c>
      <c r="C8" s="23">
        <v>38161</v>
      </c>
      <c r="D8" s="24" t="s">
        <v>27</v>
      </c>
      <c r="E8" s="22" t="s">
        <v>28</v>
      </c>
      <c r="F8" s="25">
        <v>38155</v>
      </c>
      <c r="G8" s="26">
        <v>0.15</v>
      </c>
      <c r="H8" s="22">
        <v>0.015</v>
      </c>
      <c r="I8" s="23">
        <f>C8</f>
        <v>38161</v>
      </c>
      <c r="J8" s="22"/>
      <c r="K8" s="25">
        <v>38158</v>
      </c>
      <c r="L8" s="25">
        <f>F8</f>
        <v>38155</v>
      </c>
      <c r="M8" s="27">
        <v>0.1</v>
      </c>
      <c r="N8" s="28">
        <v>100000</v>
      </c>
      <c r="O8" s="23"/>
      <c r="P8" s="9"/>
    </row>
    <row r="9" spans="1:244" s="3" customFormat="1" ht="12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"/>
      <c r="IJ9" s="16"/>
    </row>
    <row r="10" spans="1:16" ht="12">
      <c r="A10" s="21" t="s">
        <v>30</v>
      </c>
      <c r="B10" s="22" t="s">
        <v>20</v>
      </c>
      <c r="C10" s="23">
        <v>38075</v>
      </c>
      <c r="D10" s="24" t="s">
        <v>31</v>
      </c>
      <c r="E10" s="22" t="s">
        <v>32</v>
      </c>
      <c r="F10" s="25"/>
      <c r="G10" s="26">
        <v>0.25</v>
      </c>
      <c r="H10" s="22"/>
      <c r="I10" s="23">
        <f>C10</f>
        <v>38075</v>
      </c>
      <c r="J10" s="22"/>
      <c r="K10" s="22"/>
      <c r="L10" s="22"/>
      <c r="M10" s="22"/>
      <c r="N10" s="22"/>
      <c r="O10" s="23"/>
      <c r="P10" s="9"/>
    </row>
    <row r="11" spans="1:16" ht="12">
      <c r="A11" s="29" t="s">
        <v>33</v>
      </c>
      <c r="B11" s="30"/>
      <c r="C11" s="31"/>
      <c r="D11" s="32"/>
      <c r="E11" s="30"/>
      <c r="F11" s="33"/>
      <c r="G11" s="30"/>
      <c r="H11" s="30"/>
      <c r="I11" s="30"/>
      <c r="J11" s="30"/>
      <c r="K11" s="30"/>
      <c r="L11" s="30"/>
      <c r="M11" s="30"/>
      <c r="N11" s="30"/>
      <c r="O11" s="31"/>
      <c r="P11" s="9"/>
    </row>
    <row r="12" spans="1:16" ht="15.75" customHeight="1">
      <c r="A12" s="34" t="s">
        <v>34</v>
      </c>
      <c r="B12" s="35" t="s">
        <v>20</v>
      </c>
      <c r="C12" s="36">
        <v>38053</v>
      </c>
      <c r="D12" s="37"/>
      <c r="E12" s="35" t="s">
        <v>35</v>
      </c>
      <c r="F12" s="38">
        <v>38013</v>
      </c>
      <c r="G12" s="39">
        <v>0.73</v>
      </c>
      <c r="H12" s="35" t="s">
        <v>36</v>
      </c>
      <c r="I12" s="36">
        <f>C12</f>
        <v>38053</v>
      </c>
      <c r="J12" s="38">
        <v>38053</v>
      </c>
      <c r="K12" s="35"/>
      <c r="L12" s="35"/>
      <c r="M12" s="35"/>
      <c r="N12" s="35"/>
      <c r="O12" s="36"/>
      <c r="P12" s="9"/>
    </row>
    <row r="13" spans="1:16" ht="12">
      <c r="A13" s="40"/>
      <c r="B13" s="41"/>
      <c r="C13" s="42"/>
      <c r="D13" s="43"/>
      <c r="E13" s="41"/>
      <c r="F13" s="44"/>
      <c r="G13" s="45" t="s">
        <v>37</v>
      </c>
      <c r="H13" s="41" t="s">
        <v>38</v>
      </c>
      <c r="I13" s="41"/>
      <c r="J13" s="41"/>
      <c r="K13" s="41"/>
      <c r="L13" s="41"/>
      <c r="M13" s="41"/>
      <c r="N13" s="41"/>
      <c r="O13" s="42"/>
      <c r="P13" s="9"/>
    </row>
    <row r="14" spans="1:16" ht="12">
      <c r="A14" s="29" t="s">
        <v>39</v>
      </c>
      <c r="B14" s="30"/>
      <c r="C14" s="31"/>
      <c r="D14" s="32"/>
      <c r="E14" s="30"/>
      <c r="F14" s="33"/>
      <c r="G14" s="30"/>
      <c r="H14" s="30" t="s">
        <v>40</v>
      </c>
      <c r="I14" s="30"/>
      <c r="J14" s="30"/>
      <c r="K14" s="30"/>
      <c r="L14" s="30"/>
      <c r="M14" s="30"/>
      <c r="N14" s="30"/>
      <c r="O14" s="31"/>
      <c r="P14" s="9"/>
    </row>
    <row r="15" spans="1:16" ht="12">
      <c r="A15" s="29" t="s">
        <v>41</v>
      </c>
      <c r="B15" s="30"/>
      <c r="C15" s="31"/>
      <c r="D15" s="32"/>
      <c r="E15" s="30"/>
      <c r="F15" s="33"/>
      <c r="G15" s="30"/>
      <c r="H15" s="30"/>
      <c r="I15" s="30"/>
      <c r="J15" s="30"/>
      <c r="K15" s="30"/>
      <c r="L15" s="30"/>
      <c r="M15" s="30"/>
      <c r="N15" s="30"/>
      <c r="O15" s="31"/>
      <c r="P15" s="9"/>
    </row>
    <row r="16" spans="1:16" ht="12">
      <c r="A16" s="46" t="s">
        <v>42</v>
      </c>
      <c r="B16" s="23" t="s">
        <v>43</v>
      </c>
      <c r="C16" s="23">
        <v>38082</v>
      </c>
      <c r="D16" s="23"/>
      <c r="E16" s="23"/>
      <c r="F16" s="23">
        <v>38061</v>
      </c>
      <c r="G16" s="47">
        <v>0.1</v>
      </c>
      <c r="H16" s="23"/>
      <c r="I16" s="23"/>
      <c r="J16" s="23"/>
      <c r="K16" s="23"/>
      <c r="L16" s="23"/>
      <c r="M16" s="23"/>
      <c r="N16" s="23"/>
      <c r="O16" s="23"/>
      <c r="P16" s="9"/>
    </row>
    <row r="17" spans="1:244" s="3" customFormat="1" ht="12">
      <c r="A17" s="20" t="s">
        <v>44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"/>
      <c r="IJ17" s="16"/>
    </row>
    <row r="18" spans="1:16" ht="12">
      <c r="A18" s="21" t="s">
        <v>45</v>
      </c>
      <c r="B18" s="22" t="s">
        <v>43</v>
      </c>
      <c r="C18" s="23">
        <v>38041</v>
      </c>
      <c r="D18" s="24" t="s">
        <v>46</v>
      </c>
      <c r="E18" s="22" t="s">
        <v>47</v>
      </c>
      <c r="F18" s="25">
        <v>38005</v>
      </c>
      <c r="G18" s="26">
        <v>0.35</v>
      </c>
      <c r="H18" s="22">
        <f>35/100*0.1</f>
        <v>0.034999999999999996</v>
      </c>
      <c r="I18" s="23">
        <f>C18</f>
        <v>38041</v>
      </c>
      <c r="J18" s="25">
        <v>38043</v>
      </c>
      <c r="K18" s="25">
        <v>38043</v>
      </c>
      <c r="L18" s="22"/>
      <c r="M18" s="22"/>
      <c r="N18" s="22"/>
      <c r="O18" s="23"/>
      <c r="P18" s="9"/>
    </row>
    <row r="19" spans="1:16" ht="12">
      <c r="A19" s="21" t="s">
        <v>48</v>
      </c>
      <c r="B19" s="22" t="s">
        <v>43</v>
      </c>
      <c r="C19" s="23">
        <v>38053</v>
      </c>
      <c r="D19" s="24" t="s">
        <v>24</v>
      </c>
      <c r="E19" s="22" t="s">
        <v>47</v>
      </c>
      <c r="F19" s="25">
        <v>38026</v>
      </c>
      <c r="G19" s="26">
        <v>0.3</v>
      </c>
      <c r="H19" s="48">
        <v>0.03</v>
      </c>
      <c r="I19" s="23">
        <f>C19</f>
        <v>38053</v>
      </c>
      <c r="J19" s="22"/>
      <c r="K19" s="25">
        <v>38054</v>
      </c>
      <c r="L19" s="22"/>
      <c r="M19" s="22"/>
      <c r="N19" s="22"/>
      <c r="O19" s="23"/>
      <c r="P19" s="9"/>
    </row>
    <row r="20" spans="1:16" ht="12">
      <c r="A20" s="46" t="s">
        <v>49</v>
      </c>
      <c r="B20" s="23" t="s">
        <v>43</v>
      </c>
      <c r="C20" s="23">
        <v>38076</v>
      </c>
      <c r="D20" s="23" t="s">
        <v>50</v>
      </c>
      <c r="E20" s="23" t="s">
        <v>51</v>
      </c>
      <c r="F20" s="23">
        <v>38050</v>
      </c>
      <c r="G20" s="47">
        <v>0.096</v>
      </c>
      <c r="H20" s="49">
        <f>(9.6%*0.25)*0.377</f>
        <v>0.009048</v>
      </c>
      <c r="I20" s="23">
        <v>38076</v>
      </c>
      <c r="J20" s="23"/>
      <c r="K20" s="25">
        <v>38077</v>
      </c>
      <c r="L20" s="23"/>
      <c r="M20" s="23"/>
      <c r="N20" s="23"/>
      <c r="O20" s="23"/>
      <c r="P20" s="9"/>
    </row>
    <row r="21" spans="1:16" ht="12">
      <c r="A21" s="46" t="s">
        <v>52</v>
      </c>
      <c r="B21" s="23" t="s">
        <v>43</v>
      </c>
      <c r="C21" s="23">
        <v>38074</v>
      </c>
      <c r="D21" s="24">
        <v>0.5</v>
      </c>
      <c r="E21" s="23" t="s">
        <v>47</v>
      </c>
      <c r="F21" s="23">
        <v>38042</v>
      </c>
      <c r="G21" s="26">
        <v>0.1</v>
      </c>
      <c r="H21" s="48">
        <f>10%*0.1</f>
        <v>0.010000000000000002</v>
      </c>
      <c r="I21" s="23">
        <f>C21</f>
        <v>38074</v>
      </c>
      <c r="J21" s="23">
        <v>38077</v>
      </c>
      <c r="K21" s="25">
        <v>38075</v>
      </c>
      <c r="L21" s="23"/>
      <c r="M21" s="23"/>
      <c r="N21" s="23"/>
      <c r="O21" s="23"/>
      <c r="P21" s="9"/>
    </row>
    <row r="22" spans="1:16" ht="12">
      <c r="A22" s="46" t="s">
        <v>53</v>
      </c>
      <c r="B22" s="23" t="s">
        <v>20</v>
      </c>
      <c r="C22" s="23">
        <v>38085</v>
      </c>
      <c r="D22" s="23" t="s">
        <v>24</v>
      </c>
      <c r="E22" s="23" t="s">
        <v>54</v>
      </c>
      <c r="F22" s="25" t="s">
        <v>55</v>
      </c>
      <c r="G22" s="23"/>
      <c r="H22" s="23"/>
      <c r="I22" s="23">
        <f>C22</f>
        <v>38085</v>
      </c>
      <c r="J22" s="23"/>
      <c r="K22" s="23"/>
      <c r="L22" s="23"/>
      <c r="M22" s="23"/>
      <c r="N22" s="23"/>
      <c r="O22" s="23"/>
      <c r="P22" s="9"/>
    </row>
    <row r="23" spans="1:244" s="3" customFormat="1" ht="12">
      <c r="A23" s="20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"/>
      <c r="IJ23" s="16"/>
    </row>
    <row r="24" spans="1:16" ht="12">
      <c r="A24" s="50" t="s">
        <v>57</v>
      </c>
      <c r="B24" s="51" t="s">
        <v>20</v>
      </c>
      <c r="C24" s="52">
        <v>38259</v>
      </c>
      <c r="D24" s="53">
        <v>0.5</v>
      </c>
      <c r="E24" s="51" t="s">
        <v>47</v>
      </c>
      <c r="F24" s="54"/>
      <c r="G24" s="51"/>
      <c r="H24" s="50"/>
      <c r="I24" s="50"/>
      <c r="J24" s="50"/>
      <c r="K24" s="50"/>
      <c r="L24" s="50"/>
      <c r="M24" s="51"/>
      <c r="N24" s="51"/>
      <c r="O24" s="52"/>
      <c r="P24" s="9"/>
    </row>
    <row r="25" spans="1:16" ht="12">
      <c r="A25" s="46" t="s">
        <v>58</v>
      </c>
      <c r="B25" s="23" t="s">
        <v>43</v>
      </c>
      <c r="C25" s="23">
        <v>38078</v>
      </c>
      <c r="D25" s="24">
        <v>0.5</v>
      </c>
      <c r="E25" s="23" t="s">
        <v>47</v>
      </c>
      <c r="F25" s="23">
        <v>38042</v>
      </c>
      <c r="G25" s="26">
        <v>0.07</v>
      </c>
      <c r="H25" s="55">
        <f>(7/100*10)*0.377</f>
        <v>0.2639</v>
      </c>
      <c r="I25" s="23">
        <f>C25</f>
        <v>38078</v>
      </c>
      <c r="J25" s="23"/>
      <c r="K25" s="25">
        <v>38079</v>
      </c>
      <c r="L25" s="23"/>
      <c r="M25" s="23"/>
      <c r="N25" s="23"/>
      <c r="O25" s="23"/>
      <c r="P25" s="9"/>
    </row>
    <row r="26" spans="1:16" ht="12">
      <c r="A26" s="56" t="s">
        <v>59</v>
      </c>
      <c r="B26" s="57" t="s">
        <v>43</v>
      </c>
      <c r="C26" s="58">
        <v>38070</v>
      </c>
      <c r="D26" s="59" t="s">
        <v>60</v>
      </c>
      <c r="E26" s="57" t="s">
        <v>47</v>
      </c>
      <c r="F26" s="60">
        <v>38055</v>
      </c>
      <c r="G26" s="61">
        <v>0.14</v>
      </c>
      <c r="H26" s="62">
        <f>(14%*0.25)*0.377</f>
        <v>0.013195000000000002</v>
      </c>
      <c r="I26" s="58">
        <f>C26</f>
        <v>38070</v>
      </c>
      <c r="J26" s="63"/>
      <c r="K26" s="25">
        <v>38071</v>
      </c>
      <c r="L26" s="63"/>
      <c r="M26" s="57"/>
      <c r="N26" s="57"/>
      <c r="O26" s="58"/>
      <c r="P26" s="9"/>
    </row>
    <row r="27" spans="1:253" s="68" customFormat="1" ht="12">
      <c r="A27" s="64" t="s">
        <v>61</v>
      </c>
      <c r="B27" s="65" t="s">
        <v>62</v>
      </c>
      <c r="C27" s="58">
        <v>38014</v>
      </c>
      <c r="D27" s="66" t="s">
        <v>63</v>
      </c>
      <c r="E27" s="65" t="s">
        <v>51</v>
      </c>
      <c r="F27" s="65"/>
      <c r="G27" s="65"/>
      <c r="H27" s="65"/>
      <c r="I27" s="58">
        <f>C27</f>
        <v>38014</v>
      </c>
      <c r="J27" s="65"/>
      <c r="K27" s="57"/>
      <c r="L27" s="65"/>
      <c r="M27" s="65"/>
      <c r="N27" s="65"/>
      <c r="O27" s="65"/>
      <c r="P27" s="67"/>
      <c r="II27" s="69"/>
      <c r="IJ27" s="70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1:244" s="71" customFormat="1" ht="12">
      <c r="A28" s="34" t="s">
        <v>64</v>
      </c>
      <c r="B28" s="65" t="s">
        <v>43</v>
      </c>
      <c r="C28" s="72">
        <v>38199</v>
      </c>
      <c r="D28" s="66" t="s">
        <v>65</v>
      </c>
      <c r="E28" s="65" t="s">
        <v>66</v>
      </c>
      <c r="F28" s="72">
        <v>38185</v>
      </c>
      <c r="G28" s="73">
        <v>0.2</v>
      </c>
      <c r="H28" s="65">
        <v>20.187</v>
      </c>
      <c r="I28" s="72">
        <v>38199</v>
      </c>
      <c r="J28" s="65"/>
      <c r="K28" s="72">
        <v>38200</v>
      </c>
      <c r="L28" s="72"/>
      <c r="M28" s="65"/>
      <c r="N28" s="65"/>
      <c r="O28" s="74"/>
      <c r="P28" s="75"/>
      <c r="IJ28" s="70"/>
    </row>
    <row r="29" spans="1:16" ht="12">
      <c r="A29" s="40" t="s">
        <v>67</v>
      </c>
      <c r="B29" s="76" t="s">
        <v>43</v>
      </c>
      <c r="C29" s="77">
        <v>38199</v>
      </c>
      <c r="D29" s="43" t="s">
        <v>65</v>
      </c>
      <c r="E29" s="41" t="s">
        <v>66</v>
      </c>
      <c r="F29" s="42">
        <v>38185</v>
      </c>
      <c r="G29" s="41"/>
      <c r="H29" s="41">
        <f>(20000000/200000)*0.377</f>
        <v>37.7</v>
      </c>
      <c r="I29" s="77">
        <v>38199</v>
      </c>
      <c r="J29" s="78"/>
      <c r="K29" s="77">
        <v>38200</v>
      </c>
      <c r="L29" s="42"/>
      <c r="M29" s="79"/>
      <c r="N29" s="79"/>
      <c r="O29" s="80"/>
      <c r="P29" s="9"/>
    </row>
    <row r="30" spans="1:16" ht="12">
      <c r="A30" s="81" t="s">
        <v>68</v>
      </c>
      <c r="B30" s="82"/>
      <c r="C30" s="83"/>
      <c r="D30" s="84"/>
      <c r="E30" s="82"/>
      <c r="F30" s="85"/>
      <c r="G30" s="82"/>
      <c r="H30" s="81"/>
      <c r="I30" s="81"/>
      <c r="J30" s="81"/>
      <c r="K30" s="81"/>
      <c r="L30" s="81"/>
      <c r="M30" s="82"/>
      <c r="N30" s="82"/>
      <c r="O30" s="83"/>
      <c r="P30" s="9"/>
    </row>
    <row r="31" spans="1:16" ht="12">
      <c r="A31" s="56" t="s">
        <v>69</v>
      </c>
      <c r="B31" s="57" t="s">
        <v>43</v>
      </c>
      <c r="C31" s="58">
        <v>38056</v>
      </c>
      <c r="D31" s="59" t="s">
        <v>65</v>
      </c>
      <c r="E31" s="57" t="s">
        <v>70</v>
      </c>
      <c r="F31" s="60">
        <v>38034</v>
      </c>
      <c r="G31" s="61">
        <v>0.35</v>
      </c>
      <c r="H31" s="57">
        <f>35%*0.1</f>
        <v>0.034999999999999996</v>
      </c>
      <c r="I31" s="58">
        <f aca="true" t="shared" si="0" ref="I31:I36">C31</f>
        <v>38056</v>
      </c>
      <c r="J31" s="60">
        <v>38061</v>
      </c>
      <c r="K31" s="60">
        <v>38057</v>
      </c>
      <c r="L31" s="57"/>
      <c r="M31" s="62"/>
      <c r="N31" s="62"/>
      <c r="O31" s="58"/>
      <c r="P31" s="9"/>
    </row>
    <row r="32" spans="1:16" ht="12">
      <c r="A32" s="21" t="s">
        <v>71</v>
      </c>
      <c r="B32" s="22" t="s">
        <v>20</v>
      </c>
      <c r="C32" s="23">
        <v>38099</v>
      </c>
      <c r="D32" s="24">
        <v>0.5</v>
      </c>
      <c r="E32" s="22" t="s">
        <v>72</v>
      </c>
      <c r="F32" s="25"/>
      <c r="G32" s="22"/>
      <c r="H32" s="86"/>
      <c r="I32" s="23">
        <f t="shared" si="0"/>
        <v>38099</v>
      </c>
      <c r="J32" s="86"/>
      <c r="K32" s="86"/>
      <c r="L32" s="86"/>
      <c r="M32" s="22"/>
      <c r="N32" s="22"/>
      <c r="O32" s="23"/>
      <c r="P32" s="9"/>
    </row>
    <row r="33" spans="1:16" ht="12">
      <c r="A33" s="21" t="s">
        <v>73</v>
      </c>
      <c r="B33" s="22" t="s">
        <v>20</v>
      </c>
      <c r="C33" s="23">
        <v>38087</v>
      </c>
      <c r="D33" s="24">
        <v>0.5</v>
      </c>
      <c r="E33" s="22" t="s">
        <v>74</v>
      </c>
      <c r="F33" s="25"/>
      <c r="G33" s="22"/>
      <c r="H33" s="86"/>
      <c r="I33" s="23">
        <f t="shared" si="0"/>
        <v>38087</v>
      </c>
      <c r="J33" s="86"/>
      <c r="K33" s="86"/>
      <c r="L33" s="86"/>
      <c r="M33" s="22"/>
      <c r="N33" s="22"/>
      <c r="O33" s="23"/>
      <c r="P33" s="9"/>
    </row>
    <row r="34" spans="1:16" ht="12">
      <c r="A34" s="46" t="s">
        <v>75</v>
      </c>
      <c r="B34" s="23" t="s">
        <v>20</v>
      </c>
      <c r="C34" s="23">
        <v>38077</v>
      </c>
      <c r="D34" s="23" t="s">
        <v>24</v>
      </c>
      <c r="E34" s="23" t="s">
        <v>76</v>
      </c>
      <c r="F34" s="23">
        <v>38064</v>
      </c>
      <c r="G34" s="47">
        <v>0.075</v>
      </c>
      <c r="H34" s="87">
        <f>7.5%*1*0.377</f>
        <v>0.028274999999999998</v>
      </c>
      <c r="I34" s="23">
        <f t="shared" si="0"/>
        <v>38077</v>
      </c>
      <c r="J34" s="23"/>
      <c r="K34" s="60">
        <v>38078</v>
      </c>
      <c r="L34" s="23"/>
      <c r="M34" s="23"/>
      <c r="N34" s="23"/>
      <c r="O34" s="23"/>
      <c r="P34" s="9"/>
    </row>
    <row r="35" spans="1:16" ht="12">
      <c r="A35" s="56" t="s">
        <v>77</v>
      </c>
      <c r="B35" s="57" t="s">
        <v>43</v>
      </c>
      <c r="C35" s="58">
        <v>38050</v>
      </c>
      <c r="D35" s="59" t="s">
        <v>78</v>
      </c>
      <c r="E35" s="57" t="s">
        <v>79</v>
      </c>
      <c r="F35" s="60">
        <v>38011</v>
      </c>
      <c r="G35" s="61">
        <v>0.45</v>
      </c>
      <c r="H35" s="57">
        <v>0.045</v>
      </c>
      <c r="I35" s="58">
        <f t="shared" si="0"/>
        <v>38050</v>
      </c>
      <c r="J35" s="60">
        <v>38056</v>
      </c>
      <c r="K35" s="60">
        <v>38053</v>
      </c>
      <c r="L35" s="60">
        <v>38011</v>
      </c>
      <c r="M35" s="61">
        <v>0.1</v>
      </c>
      <c r="N35" s="88">
        <v>726000</v>
      </c>
      <c r="O35" s="58">
        <v>38066</v>
      </c>
      <c r="P35" s="9"/>
    </row>
    <row r="36" spans="1:16" ht="12">
      <c r="A36" s="56" t="s">
        <v>80</v>
      </c>
      <c r="B36" s="57" t="s">
        <v>43</v>
      </c>
      <c r="C36" s="58">
        <v>38034</v>
      </c>
      <c r="D36" s="59" t="s">
        <v>81</v>
      </c>
      <c r="E36" s="57" t="s">
        <v>22</v>
      </c>
      <c r="F36" s="60">
        <v>38011</v>
      </c>
      <c r="G36" s="61">
        <v>0.15</v>
      </c>
      <c r="H36" s="62">
        <v>0.05655</v>
      </c>
      <c r="I36" s="58">
        <f t="shared" si="0"/>
        <v>38034</v>
      </c>
      <c r="J36" s="60">
        <f>I36</f>
        <v>38034</v>
      </c>
      <c r="K36" s="60">
        <v>38035</v>
      </c>
      <c r="L36" s="60"/>
      <c r="M36" s="61"/>
      <c r="N36" s="62"/>
      <c r="O36" s="58"/>
      <c r="P36" s="9"/>
    </row>
    <row r="37" spans="1:244" s="3" customFormat="1" ht="12">
      <c r="A37" s="20" t="s">
        <v>82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"/>
      <c r="IJ37" s="16"/>
    </row>
    <row r="38" spans="1:16" ht="12">
      <c r="A38" s="46" t="s">
        <v>83</v>
      </c>
      <c r="B38" s="23" t="s">
        <v>20</v>
      </c>
      <c r="C38" s="23">
        <v>38074</v>
      </c>
      <c r="D38" s="23" t="s">
        <v>24</v>
      </c>
      <c r="E38" s="23" t="s">
        <v>47</v>
      </c>
      <c r="F38" s="23">
        <v>38053</v>
      </c>
      <c r="G38" s="26">
        <v>0.2</v>
      </c>
      <c r="H38" s="48">
        <f>20%*0.1</f>
        <v>0.020000000000000004</v>
      </c>
      <c r="I38" s="23">
        <f>C38</f>
        <v>38074</v>
      </c>
      <c r="J38" s="60">
        <v>38077</v>
      </c>
      <c r="K38" s="60">
        <v>38075</v>
      </c>
      <c r="L38" s="23"/>
      <c r="M38" s="23"/>
      <c r="N38" s="23"/>
      <c r="O38" s="23"/>
      <c r="P38" s="9"/>
    </row>
    <row r="39" spans="1:16" ht="12">
      <c r="A39" s="46" t="s">
        <v>84</v>
      </c>
      <c r="B39" s="23" t="s">
        <v>43</v>
      </c>
      <c r="C39" s="23">
        <v>38073</v>
      </c>
      <c r="D39" s="23" t="s">
        <v>46</v>
      </c>
      <c r="E39" s="23" t="s">
        <v>85</v>
      </c>
      <c r="F39" s="23">
        <f>F38</f>
        <v>38053</v>
      </c>
      <c r="G39" s="26">
        <v>0.1</v>
      </c>
      <c r="H39" s="48">
        <f>10%*0.1</f>
        <v>0.010000000000000002</v>
      </c>
      <c r="I39" s="23">
        <f>C39</f>
        <v>38073</v>
      </c>
      <c r="J39" s="60">
        <v>38077</v>
      </c>
      <c r="K39" s="60">
        <v>38074</v>
      </c>
      <c r="L39" s="23">
        <f>F39</f>
        <v>38053</v>
      </c>
      <c r="M39" s="23" t="s">
        <v>86</v>
      </c>
      <c r="N39" s="88">
        <v>360000</v>
      </c>
      <c r="O39" s="23">
        <v>38088</v>
      </c>
      <c r="P39" s="9"/>
    </row>
    <row r="40" spans="1:16" ht="12">
      <c r="A40" s="89" t="s">
        <v>87</v>
      </c>
      <c r="B40" s="31"/>
      <c r="C40" s="31"/>
      <c r="D40" s="32"/>
      <c r="E40" s="31"/>
      <c r="F40" s="33"/>
      <c r="G40" s="31"/>
      <c r="H40" s="90"/>
      <c r="I40" s="89"/>
      <c r="J40" s="89"/>
      <c r="K40" s="89"/>
      <c r="L40" s="89"/>
      <c r="M40" s="31"/>
      <c r="N40" s="31"/>
      <c r="O40" s="31"/>
      <c r="P40" s="9"/>
    </row>
    <row r="41" spans="1:16" ht="12">
      <c r="A41" s="46" t="s">
        <v>88</v>
      </c>
      <c r="B41" s="23" t="s">
        <v>20</v>
      </c>
      <c r="C41" s="23">
        <v>38077</v>
      </c>
      <c r="D41" s="24">
        <v>0.5</v>
      </c>
      <c r="E41" s="23" t="s">
        <v>47</v>
      </c>
      <c r="F41" s="23">
        <v>38062</v>
      </c>
      <c r="G41" s="26">
        <v>0.06</v>
      </c>
      <c r="H41" s="55">
        <f>6%*0.1</f>
        <v>0.006</v>
      </c>
      <c r="I41" s="23">
        <f>C41</f>
        <v>38077</v>
      </c>
      <c r="J41" s="23"/>
      <c r="K41" s="60">
        <v>38078</v>
      </c>
      <c r="L41" s="23"/>
      <c r="M41" s="23"/>
      <c r="N41" s="23"/>
      <c r="O41" s="23"/>
      <c r="P41" s="9"/>
    </row>
    <row r="42" spans="1:16" ht="12">
      <c r="A42" s="46" t="s">
        <v>89</v>
      </c>
      <c r="B42" s="23" t="s">
        <v>90</v>
      </c>
      <c r="C42" s="23">
        <v>38084</v>
      </c>
      <c r="D42" s="23" t="s">
        <v>91</v>
      </c>
      <c r="E42" s="23" t="s">
        <v>51</v>
      </c>
      <c r="F42" s="23" t="s">
        <v>92</v>
      </c>
      <c r="G42" s="23"/>
      <c r="H42" s="48"/>
      <c r="I42" s="23">
        <f>C42</f>
        <v>38084</v>
      </c>
      <c r="J42" s="23"/>
      <c r="K42" s="23"/>
      <c r="L42" s="23"/>
      <c r="M42" s="23"/>
      <c r="N42" s="23"/>
      <c r="O42" s="23"/>
      <c r="P42" s="9"/>
    </row>
    <row r="43" spans="1:244" s="71" customFormat="1" ht="12">
      <c r="A43" s="56" t="s">
        <v>93</v>
      </c>
      <c r="B43" s="91" t="s">
        <v>43</v>
      </c>
      <c r="C43" s="58">
        <v>38069</v>
      </c>
      <c r="D43" s="92" t="s">
        <v>46</v>
      </c>
      <c r="E43" s="57" t="s">
        <v>94</v>
      </c>
      <c r="F43" s="60">
        <v>38054</v>
      </c>
      <c r="G43" s="61">
        <v>0.15</v>
      </c>
      <c r="H43" s="57">
        <f>15%*0.1</f>
        <v>0.015</v>
      </c>
      <c r="I43" s="58">
        <f>C43</f>
        <v>38069</v>
      </c>
      <c r="J43" s="57"/>
      <c r="K43" s="60">
        <v>38070</v>
      </c>
      <c r="L43" s="57"/>
      <c r="M43" s="57"/>
      <c r="N43" s="57"/>
      <c r="O43" s="57"/>
      <c r="P43" s="75"/>
      <c r="IJ43" s="70"/>
    </row>
    <row r="44" spans="1:244" s="3" customFormat="1" ht="12">
      <c r="A44" s="20" t="s">
        <v>95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"/>
      <c r="IJ44" s="16"/>
    </row>
    <row r="45" spans="1:16" ht="12">
      <c r="A45" s="21" t="s">
        <v>96</v>
      </c>
      <c r="B45" s="22" t="s">
        <v>43</v>
      </c>
      <c r="C45" s="23">
        <v>38070</v>
      </c>
      <c r="D45" s="24" t="s">
        <v>97</v>
      </c>
      <c r="E45" s="22" t="s">
        <v>98</v>
      </c>
      <c r="F45" s="25">
        <v>38042</v>
      </c>
      <c r="G45" s="26">
        <v>0.5</v>
      </c>
      <c r="H45" s="48">
        <f>50%*0.1</f>
        <v>0.05</v>
      </c>
      <c r="I45" s="23">
        <f>C45</f>
        <v>38070</v>
      </c>
      <c r="J45" s="86"/>
      <c r="K45" s="60">
        <v>38071</v>
      </c>
      <c r="L45" s="86"/>
      <c r="M45" s="22"/>
      <c r="N45" s="22"/>
      <c r="O45" s="23"/>
      <c r="P45" s="9"/>
    </row>
    <row r="46" spans="1:16" ht="12">
      <c r="A46" s="46" t="s">
        <v>99</v>
      </c>
      <c r="B46" s="23" t="s">
        <v>20</v>
      </c>
      <c r="C46" s="23">
        <v>38074</v>
      </c>
      <c r="D46" s="23" t="s">
        <v>24</v>
      </c>
      <c r="E46" s="23" t="s">
        <v>47</v>
      </c>
      <c r="F46" s="23">
        <v>38046</v>
      </c>
      <c r="G46" s="26">
        <v>0.3</v>
      </c>
      <c r="H46" s="48">
        <v>0.03</v>
      </c>
      <c r="I46" s="23">
        <v>38074</v>
      </c>
      <c r="J46" s="60">
        <v>38076</v>
      </c>
      <c r="K46" s="60">
        <v>38075</v>
      </c>
      <c r="L46" s="23">
        <f>F46</f>
        <v>38046</v>
      </c>
      <c r="M46" s="26">
        <v>0.15</v>
      </c>
      <c r="N46" s="23"/>
      <c r="O46" s="23">
        <v>38088</v>
      </c>
      <c r="P46" s="75"/>
    </row>
    <row r="47" spans="1:16" ht="12">
      <c r="A47" s="56" t="s">
        <v>100</v>
      </c>
      <c r="B47" s="57" t="s">
        <v>43</v>
      </c>
      <c r="C47" s="58">
        <v>38067</v>
      </c>
      <c r="D47" s="59" t="s">
        <v>24</v>
      </c>
      <c r="E47" s="57" t="s">
        <v>85</v>
      </c>
      <c r="F47" s="60">
        <v>38032</v>
      </c>
      <c r="G47" s="61">
        <v>0.1</v>
      </c>
      <c r="H47" s="62">
        <v>0.01</v>
      </c>
      <c r="I47" s="58">
        <f>C47</f>
        <v>38067</v>
      </c>
      <c r="J47" s="60"/>
      <c r="K47" s="60">
        <v>38068</v>
      </c>
      <c r="L47" s="60">
        <v>38032</v>
      </c>
      <c r="M47" s="93">
        <v>0.125</v>
      </c>
      <c r="N47" s="88">
        <v>561516</v>
      </c>
      <c r="O47" s="72">
        <v>38095</v>
      </c>
      <c r="P47" s="94"/>
    </row>
    <row r="48" spans="1:16" ht="12">
      <c r="A48" s="95" t="s">
        <v>101</v>
      </c>
      <c r="B48" s="65" t="s">
        <v>20</v>
      </c>
      <c r="C48" s="72">
        <v>38042</v>
      </c>
      <c r="D48" s="96" t="s">
        <v>46</v>
      </c>
      <c r="E48" s="65" t="s">
        <v>76</v>
      </c>
      <c r="F48" s="97">
        <v>38012</v>
      </c>
      <c r="G48" s="73" t="s">
        <v>102</v>
      </c>
      <c r="H48" s="98">
        <v>0.05</v>
      </c>
      <c r="I48" s="72">
        <f>C48</f>
        <v>38042</v>
      </c>
      <c r="J48" s="97">
        <v>38046</v>
      </c>
      <c r="K48" s="97">
        <v>38043</v>
      </c>
      <c r="L48" s="97">
        <v>38012</v>
      </c>
      <c r="M48" s="73">
        <v>0.1</v>
      </c>
      <c r="N48" s="99">
        <v>653400</v>
      </c>
      <c r="O48" s="72">
        <v>38074</v>
      </c>
      <c r="P48" s="9"/>
    </row>
    <row r="49" spans="1:16" ht="12">
      <c r="A49" s="100"/>
      <c r="B49" s="76"/>
      <c r="C49" s="77"/>
      <c r="D49" s="101"/>
      <c r="E49" s="76"/>
      <c r="F49" s="102"/>
      <c r="G49" s="103" t="s">
        <v>103</v>
      </c>
      <c r="H49" s="104"/>
      <c r="I49" s="104"/>
      <c r="J49" s="104"/>
      <c r="K49" s="104"/>
      <c r="L49" s="102"/>
      <c r="M49" s="103"/>
      <c r="N49" s="105"/>
      <c r="O49" s="77"/>
      <c r="P49" s="9"/>
    </row>
    <row r="50" spans="1:16" ht="12">
      <c r="A50" s="21" t="s">
        <v>104</v>
      </c>
      <c r="B50" s="22" t="s">
        <v>43</v>
      </c>
      <c r="C50" s="23">
        <v>38042</v>
      </c>
      <c r="D50" s="24" t="s">
        <v>97</v>
      </c>
      <c r="E50" s="22" t="s">
        <v>105</v>
      </c>
      <c r="F50" s="25">
        <v>38011</v>
      </c>
      <c r="G50" s="26">
        <v>0.45</v>
      </c>
      <c r="H50" s="22">
        <v>0.045</v>
      </c>
      <c r="I50" s="23">
        <f>C50</f>
        <v>38042</v>
      </c>
      <c r="J50" s="25">
        <v>38049</v>
      </c>
      <c r="K50" s="25">
        <v>38043</v>
      </c>
      <c r="L50" s="86"/>
      <c r="M50" s="22"/>
      <c r="N50" s="22"/>
      <c r="O50" s="23"/>
      <c r="P50" s="9"/>
    </row>
    <row r="51" spans="1:16" ht="12">
      <c r="A51" s="21" t="s">
        <v>106</v>
      </c>
      <c r="B51" s="22" t="s">
        <v>20</v>
      </c>
      <c r="C51" s="23">
        <v>38052</v>
      </c>
      <c r="D51" s="24" t="s">
        <v>107</v>
      </c>
      <c r="E51" s="22" t="s">
        <v>47</v>
      </c>
      <c r="F51" s="25">
        <v>38028</v>
      </c>
      <c r="G51" s="26">
        <v>0.1</v>
      </c>
      <c r="H51" s="48">
        <v>0.01</v>
      </c>
      <c r="I51" s="23">
        <f>C51</f>
        <v>38052</v>
      </c>
      <c r="J51" s="25">
        <v>38055</v>
      </c>
      <c r="K51" s="25">
        <v>38053</v>
      </c>
      <c r="L51" s="86"/>
      <c r="M51" s="48"/>
      <c r="N51" s="48"/>
      <c r="O51" s="23"/>
      <c r="P51" s="9"/>
    </row>
    <row r="52" spans="1:16" ht="12">
      <c r="A52" s="21" t="s">
        <v>108</v>
      </c>
      <c r="B52" s="22" t="s">
        <v>20</v>
      </c>
      <c r="C52" s="23">
        <v>38068</v>
      </c>
      <c r="D52" s="24" t="s">
        <v>109</v>
      </c>
      <c r="E52" s="22" t="s">
        <v>105</v>
      </c>
      <c r="F52" s="25">
        <v>38043</v>
      </c>
      <c r="G52" s="26">
        <v>0.4</v>
      </c>
      <c r="H52" s="48">
        <f>40%*0.1</f>
        <v>0.04000000000000001</v>
      </c>
      <c r="I52" s="23">
        <f>C52</f>
        <v>38068</v>
      </c>
      <c r="J52" s="25">
        <v>38070</v>
      </c>
      <c r="K52" s="25">
        <v>38069</v>
      </c>
      <c r="L52" s="25">
        <f>F52</f>
        <v>38043</v>
      </c>
      <c r="M52" s="26">
        <v>0.2</v>
      </c>
      <c r="N52" s="106">
        <v>440000</v>
      </c>
      <c r="O52" s="72">
        <v>38095</v>
      </c>
      <c r="P52" s="9"/>
    </row>
    <row r="53" spans="1:16" ht="12">
      <c r="A53" s="21"/>
      <c r="B53" s="22"/>
      <c r="C53" s="23"/>
      <c r="D53" s="24"/>
      <c r="E53" s="22"/>
      <c r="F53" s="25"/>
      <c r="G53" s="26" t="s">
        <v>103</v>
      </c>
      <c r="H53" s="48"/>
      <c r="I53" s="23"/>
      <c r="J53" s="86"/>
      <c r="K53" s="86"/>
      <c r="L53" s="25"/>
      <c r="M53" s="26"/>
      <c r="N53" s="48"/>
      <c r="O53" s="23"/>
      <c r="P53" s="9"/>
    </row>
    <row r="54" spans="1:244" s="3" customFormat="1" ht="12">
      <c r="A54" s="20" t="s">
        <v>110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"/>
      <c r="IJ54" s="16"/>
    </row>
    <row r="55" spans="1:16" ht="12">
      <c r="A55" s="21" t="s">
        <v>111</v>
      </c>
      <c r="B55" s="22" t="s">
        <v>43</v>
      </c>
      <c r="C55" s="23">
        <v>38070</v>
      </c>
      <c r="D55" s="24" t="s">
        <v>24</v>
      </c>
      <c r="E55" s="22" t="s">
        <v>47</v>
      </c>
      <c r="F55" s="25">
        <v>38043</v>
      </c>
      <c r="G55" s="26">
        <v>0.15</v>
      </c>
      <c r="H55" s="22">
        <f>15%*0.1</f>
        <v>0.015</v>
      </c>
      <c r="I55" s="23">
        <f>C55</f>
        <v>38070</v>
      </c>
      <c r="J55" s="86"/>
      <c r="K55" s="25">
        <v>38071</v>
      </c>
      <c r="L55" s="86"/>
      <c r="M55" s="22"/>
      <c r="N55" s="22"/>
      <c r="O55" s="23"/>
      <c r="P55" s="9"/>
    </row>
    <row r="56" spans="1:16" ht="12">
      <c r="A56" s="46" t="s">
        <v>112</v>
      </c>
      <c r="B56" s="23" t="s">
        <v>43</v>
      </c>
      <c r="C56" s="23">
        <v>38076</v>
      </c>
      <c r="D56" s="23" t="s">
        <v>65</v>
      </c>
      <c r="E56" s="23" t="s">
        <v>85</v>
      </c>
      <c r="F56" s="23">
        <v>38014</v>
      </c>
      <c r="G56" s="26">
        <v>0.15</v>
      </c>
      <c r="H56" s="48">
        <v>0.015</v>
      </c>
      <c r="I56" s="23">
        <f>C56</f>
        <v>38076</v>
      </c>
      <c r="J56" s="23"/>
      <c r="K56" s="25">
        <v>38077</v>
      </c>
      <c r="L56" s="23"/>
      <c r="M56" s="23"/>
      <c r="N56" s="23"/>
      <c r="O56" s="23"/>
      <c r="P56" s="9"/>
    </row>
    <row r="57" spans="1:244" s="3" customFormat="1" ht="12">
      <c r="A57" s="20" t="s">
        <v>113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"/>
      <c r="IJ57" s="16"/>
    </row>
    <row r="58" spans="1:16" ht="12">
      <c r="A58" s="21" t="s">
        <v>114</v>
      </c>
      <c r="B58" s="22" t="s">
        <v>20</v>
      </c>
      <c r="C58" s="23">
        <v>38068</v>
      </c>
      <c r="D58" s="24" t="s">
        <v>115</v>
      </c>
      <c r="E58" s="22" t="s">
        <v>98</v>
      </c>
      <c r="F58" s="25">
        <v>38042</v>
      </c>
      <c r="G58" s="26">
        <v>0.2</v>
      </c>
      <c r="H58" s="48">
        <f>20%*0.1</f>
        <v>0.020000000000000004</v>
      </c>
      <c r="I58" s="23">
        <f>C58</f>
        <v>38068</v>
      </c>
      <c r="J58" s="86"/>
      <c r="K58" s="25">
        <v>38069</v>
      </c>
      <c r="L58" s="107">
        <f>F58</f>
        <v>38042</v>
      </c>
      <c r="M58" s="26">
        <v>0.1</v>
      </c>
      <c r="N58" s="108">
        <v>848448</v>
      </c>
      <c r="O58" s="72">
        <v>38095</v>
      </c>
      <c r="P58" s="9"/>
    </row>
    <row r="59" spans="1:16" ht="12">
      <c r="A59" s="21" t="s">
        <v>116</v>
      </c>
      <c r="B59" s="22" t="s">
        <v>43</v>
      </c>
      <c r="C59" s="23">
        <v>38060</v>
      </c>
      <c r="D59" s="24" t="s">
        <v>24</v>
      </c>
      <c r="E59" s="22" t="s">
        <v>79</v>
      </c>
      <c r="F59" s="25">
        <v>38028</v>
      </c>
      <c r="G59" s="26">
        <v>0.08</v>
      </c>
      <c r="H59" s="22">
        <f>0.1*8/100</f>
        <v>0.008</v>
      </c>
      <c r="I59" s="23">
        <f>C59</f>
        <v>38060</v>
      </c>
      <c r="J59" s="25">
        <v>38066</v>
      </c>
      <c r="K59" s="25">
        <v>38061</v>
      </c>
      <c r="L59" s="86"/>
      <c r="M59" s="48"/>
      <c r="N59" s="48"/>
      <c r="O59" s="23"/>
      <c r="P59" s="9"/>
    </row>
    <row r="60" spans="1:16" ht="12">
      <c r="A60" s="21" t="s">
        <v>117</v>
      </c>
      <c r="B60" s="22" t="s">
        <v>43</v>
      </c>
      <c r="C60" s="23">
        <v>38075</v>
      </c>
      <c r="D60" s="24" t="s">
        <v>46</v>
      </c>
      <c r="E60" s="22" t="s">
        <v>74</v>
      </c>
      <c r="F60" s="25">
        <v>38050</v>
      </c>
      <c r="G60" s="26">
        <v>0.1</v>
      </c>
      <c r="H60" s="48">
        <f>10%*0.1</f>
        <v>0.010000000000000002</v>
      </c>
      <c r="I60" s="86"/>
      <c r="J60" s="86"/>
      <c r="K60" s="25">
        <v>38076</v>
      </c>
      <c r="L60" s="86"/>
      <c r="M60" s="48"/>
      <c r="N60" s="48"/>
      <c r="O60" s="23"/>
      <c r="P60" s="9"/>
    </row>
    <row r="61" spans="1:16" ht="12">
      <c r="A61" s="21" t="s">
        <v>118</v>
      </c>
      <c r="B61" s="22" t="s">
        <v>20</v>
      </c>
      <c r="C61" s="23">
        <v>38074</v>
      </c>
      <c r="D61" s="24" t="s">
        <v>24</v>
      </c>
      <c r="E61" s="22" t="s">
        <v>119</v>
      </c>
      <c r="F61" s="25">
        <v>38026</v>
      </c>
      <c r="G61" s="22"/>
      <c r="H61" s="86"/>
      <c r="I61" s="23">
        <f>C61</f>
        <v>38074</v>
      </c>
      <c r="J61" s="86"/>
      <c r="K61" s="86"/>
      <c r="L61" s="86"/>
      <c r="M61" s="22"/>
      <c r="N61" s="22"/>
      <c r="O61" s="23"/>
      <c r="P61" s="9"/>
    </row>
    <row r="62" spans="1:16" ht="12">
      <c r="A62" s="109"/>
      <c r="B62" s="110"/>
      <c r="C62" s="111"/>
      <c r="D62" s="112"/>
      <c r="E62" s="113"/>
      <c r="F62" s="114"/>
      <c r="G62" s="115"/>
      <c r="H62" s="113"/>
      <c r="I62" s="113"/>
      <c r="J62" s="113"/>
      <c r="K62" s="113"/>
      <c r="L62" s="113"/>
      <c r="M62" s="111"/>
      <c r="N62" s="111"/>
      <c r="O62" s="115"/>
      <c r="P62" s="9"/>
    </row>
    <row r="63" spans="1:16" ht="12">
      <c r="A63" s="116"/>
      <c r="B63" s="117"/>
      <c r="C63" s="118"/>
      <c r="D63" s="118"/>
      <c r="E63" s="118"/>
      <c r="F63" s="117"/>
      <c r="G63" s="119"/>
      <c r="H63" s="119"/>
      <c r="I63" s="118" t="s">
        <v>120</v>
      </c>
      <c r="J63" s="119"/>
      <c r="K63" s="119"/>
      <c r="L63" s="118" t="s">
        <v>121</v>
      </c>
      <c r="M63" s="119"/>
      <c r="N63" s="119"/>
      <c r="O63" s="120"/>
      <c r="P63" s="9"/>
    </row>
    <row r="64" spans="1:16" ht="12">
      <c r="A64" s="117"/>
      <c r="B64" s="117"/>
      <c r="C64" s="118"/>
      <c r="D64" s="118"/>
      <c r="E64" s="118"/>
      <c r="F64" s="121"/>
      <c r="G64" s="118" t="s">
        <v>122</v>
      </c>
      <c r="H64" s="119"/>
      <c r="I64" s="118" t="s">
        <v>123</v>
      </c>
      <c r="J64" s="119"/>
      <c r="K64" s="119"/>
      <c r="L64" s="118" t="s">
        <v>124</v>
      </c>
      <c r="M64" s="119"/>
      <c r="N64" s="119"/>
      <c r="O64" s="120"/>
      <c r="P64" s="9"/>
    </row>
    <row r="65" spans="1:16" ht="12">
      <c r="A65" s="117"/>
      <c r="B65" s="118"/>
      <c r="C65" s="118"/>
      <c r="D65" s="118" t="s">
        <v>125</v>
      </c>
      <c r="E65" s="117"/>
      <c r="F65" s="122"/>
      <c r="G65" s="118" t="s">
        <v>126</v>
      </c>
      <c r="H65" s="119"/>
      <c r="I65" s="118" t="s">
        <v>127</v>
      </c>
      <c r="J65" s="119"/>
      <c r="K65" s="119"/>
      <c r="L65" s="119"/>
      <c r="M65" s="119"/>
      <c r="N65" s="119"/>
      <c r="O65" s="120"/>
      <c r="P65" s="9"/>
    </row>
    <row r="66" spans="1:16" ht="12">
      <c r="A66" s="117"/>
      <c r="B66" s="118"/>
      <c r="C66" s="118"/>
      <c r="D66" s="118" t="s">
        <v>128</v>
      </c>
      <c r="E66" s="117"/>
      <c r="H66" s="119"/>
      <c r="I66" s="118" t="s">
        <v>129</v>
      </c>
      <c r="J66" s="119"/>
      <c r="K66" s="119"/>
      <c r="L66" s="119"/>
      <c r="M66" s="119"/>
      <c r="N66" s="119"/>
      <c r="O66" s="120"/>
      <c r="P66" s="9"/>
    </row>
    <row r="67" spans="1:16" ht="12">
      <c r="A67" s="117"/>
      <c r="B67" s="118"/>
      <c r="C67" s="118"/>
      <c r="D67" s="118" t="s">
        <v>130</v>
      </c>
      <c r="E67" s="117"/>
      <c r="H67" s="119"/>
      <c r="I67" s="118" t="s">
        <v>131</v>
      </c>
      <c r="J67" s="119"/>
      <c r="K67" s="119"/>
      <c r="L67" s="119"/>
      <c r="M67" s="119"/>
      <c r="N67" s="119"/>
      <c r="O67" s="120"/>
      <c r="P67" s="9"/>
    </row>
    <row r="68" spans="1:16" ht="12">
      <c r="A68" s="117"/>
      <c r="B68" s="118"/>
      <c r="C68" s="118"/>
      <c r="D68" s="118" t="s">
        <v>132</v>
      </c>
      <c r="E68" s="117"/>
      <c r="F68" s="117"/>
      <c r="G68" s="119"/>
      <c r="H68" s="119"/>
      <c r="I68" s="117"/>
      <c r="J68" s="117"/>
      <c r="K68" s="117"/>
      <c r="L68" s="119"/>
      <c r="M68" s="119"/>
      <c r="N68" s="119"/>
      <c r="O68" s="120"/>
      <c r="P68" s="9"/>
    </row>
    <row r="69" spans="1:16" ht="12">
      <c r="A69" s="117"/>
      <c r="B69" s="118"/>
      <c r="C69" s="118"/>
      <c r="D69" s="118" t="s">
        <v>133</v>
      </c>
      <c r="E69" s="117"/>
      <c r="F69" s="117"/>
      <c r="G69" s="119"/>
      <c r="H69" s="119"/>
      <c r="I69" s="117"/>
      <c r="J69" s="117"/>
      <c r="K69" s="119"/>
      <c r="L69" s="119"/>
      <c r="M69" s="119"/>
      <c r="N69" s="119"/>
      <c r="O69" s="120"/>
      <c r="P69" s="9"/>
    </row>
    <row r="70" spans="1:16" ht="12.75" thickBo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9"/>
    </row>
    <row r="71" spans="1:15" ht="12">
      <c r="A71" s="125"/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8"/>
    </row>
    <row r="72" spans="1:15" ht="12">
      <c r="A72" s="125"/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8"/>
    </row>
    <row r="73" spans="1:15" ht="12">
      <c r="A73" s="125"/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8"/>
    </row>
    <row r="74" spans="1:15" ht="12">
      <c r="A74" s="125"/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8"/>
    </row>
    <row r="75" spans="1:15" ht="12">
      <c r="A75" s="125"/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8"/>
    </row>
    <row r="76" spans="1:15" ht="12">
      <c r="A76" s="125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12">
      <c r="A77" s="125"/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12">
      <c r="A78" s="125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8"/>
    </row>
    <row r="79" spans="1:15" ht="12">
      <c r="A79" s="125"/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8"/>
    </row>
    <row r="80" spans="1:15" ht="12">
      <c r="A80" s="125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8"/>
    </row>
    <row r="81" spans="1:15" ht="12">
      <c r="A81" s="125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8"/>
    </row>
    <row r="82" spans="1:15" ht="12">
      <c r="A82" s="125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8"/>
    </row>
    <row r="83" spans="1:15" ht="12">
      <c r="A83" s="125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8"/>
    </row>
    <row r="84" spans="1:15" ht="12">
      <c r="A84" s="125"/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8"/>
    </row>
    <row r="85" spans="1:15" ht="12">
      <c r="A85" s="125"/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8"/>
    </row>
    <row r="86" spans="1:15" ht="12">
      <c r="A86" s="125"/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8"/>
    </row>
    <row r="87" spans="1:15" ht="12">
      <c r="A87" s="125"/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8"/>
    </row>
    <row r="88" spans="1:15" ht="12">
      <c r="A88" s="125"/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8"/>
    </row>
    <row r="89" spans="1:15" ht="12">
      <c r="A89" s="125"/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8"/>
    </row>
    <row r="90" spans="1:15" ht="12">
      <c r="A90" s="125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8"/>
    </row>
    <row r="91" spans="1:15" ht="12">
      <c r="A91" s="125"/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8"/>
    </row>
    <row r="92" spans="1:15" ht="12">
      <c r="A92" s="125"/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8"/>
    </row>
    <row r="93" spans="1:15" ht="12">
      <c r="A93" s="125"/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12">
      <c r="A94" s="125"/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12">
      <c r="A95" s="125"/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8"/>
    </row>
    <row r="96" spans="1:15" ht="12">
      <c r="A96" s="125"/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8"/>
    </row>
    <row r="97" spans="1:15" ht="12">
      <c r="A97" s="125"/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8"/>
    </row>
    <row r="98" spans="1:15" ht="12">
      <c r="A98" s="125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8"/>
    </row>
    <row r="99" spans="1:15" ht="12">
      <c r="A99" s="125"/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8"/>
    </row>
    <row r="100" spans="1:15" ht="12">
      <c r="A100" s="12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8"/>
    </row>
    <row r="101" spans="1:15" ht="12">
      <c r="A101" s="125"/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8"/>
    </row>
    <row r="102" spans="1:15" ht="12">
      <c r="A102" s="125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8"/>
    </row>
    <row r="103" spans="1:15" ht="12">
      <c r="A103" s="125"/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8"/>
    </row>
    <row r="104" spans="1:15" ht="12">
      <c r="A104" s="125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8"/>
    </row>
    <row r="105" spans="1:15" ht="12">
      <c r="A105" s="125"/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8"/>
    </row>
    <row r="106" spans="1:15" ht="12">
      <c r="A106" s="125"/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8"/>
    </row>
    <row r="107" spans="1:15" ht="12">
      <c r="A107" s="125"/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8"/>
    </row>
    <row r="108" spans="1:15" ht="12">
      <c r="A108" s="125"/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8"/>
    </row>
    <row r="109" spans="1:15" ht="12">
      <c r="A109" s="125"/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8"/>
    </row>
    <row r="110" spans="1:15" ht="12">
      <c r="A110" s="125"/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2">
      <c r="A111" s="125"/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2">
      <c r="A112" s="125"/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8"/>
    </row>
    <row r="113" spans="1:15" ht="12">
      <c r="A113" s="125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8"/>
    </row>
    <row r="114" spans="1:15" ht="12">
      <c r="A114" s="125"/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8"/>
    </row>
    <row r="115" spans="1:15" ht="12">
      <c r="A115" s="125"/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8"/>
    </row>
    <row r="116" spans="1:15" ht="12">
      <c r="A116" s="125"/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8"/>
    </row>
    <row r="117" spans="1:15" ht="12">
      <c r="A117" s="125"/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8"/>
    </row>
    <row r="118" spans="1:15" ht="12">
      <c r="A118" s="125"/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8"/>
    </row>
    <row r="119" spans="1:15" ht="12">
      <c r="A119" s="125"/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8"/>
    </row>
    <row r="120" spans="1:15" ht="12">
      <c r="A120" s="125"/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8"/>
    </row>
    <row r="121" spans="1:15" ht="12">
      <c r="A121" s="125"/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8"/>
    </row>
    <row r="122" spans="1:15" ht="12">
      <c r="A122" s="125"/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8"/>
    </row>
    <row r="123" spans="1:15" ht="12">
      <c r="A123" s="125"/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8"/>
    </row>
    <row r="124" spans="1:15" ht="12">
      <c r="A124" s="125"/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8"/>
    </row>
    <row r="125" spans="1:15" ht="12">
      <c r="A125" s="125"/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8"/>
    </row>
    <row r="126" spans="1:15" ht="12">
      <c r="A126" s="125"/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8"/>
    </row>
    <row r="127" spans="1:15" ht="12">
      <c r="A127" s="125"/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2">
      <c r="A128" s="125"/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2">
      <c r="A129" s="125"/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8"/>
    </row>
    <row r="130" spans="1:15" ht="12">
      <c r="A130" s="125"/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8"/>
    </row>
    <row r="131" spans="1:15" ht="12">
      <c r="A131" s="125"/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8"/>
    </row>
    <row r="132" spans="1:15" ht="12">
      <c r="A132" s="125"/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8"/>
    </row>
    <row r="133" spans="1:15" ht="12">
      <c r="A133" s="125"/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8"/>
    </row>
    <row r="134" spans="1:15" ht="12">
      <c r="A134" s="125"/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8"/>
    </row>
    <row r="135" spans="1:15" ht="12">
      <c r="A135" s="125"/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8"/>
    </row>
    <row r="136" spans="1:15" ht="12">
      <c r="A136" s="125"/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8"/>
    </row>
    <row r="137" spans="1:15" ht="12">
      <c r="A137" s="125"/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8"/>
    </row>
    <row r="138" spans="1:15" ht="12">
      <c r="A138" s="125"/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8"/>
    </row>
    <row r="139" spans="1:15" ht="12">
      <c r="A139" s="125"/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8"/>
    </row>
    <row r="140" spans="1:15" ht="12">
      <c r="A140" s="125"/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8"/>
    </row>
    <row r="141" spans="1:15" ht="12">
      <c r="A141" s="125"/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8"/>
    </row>
    <row r="142" spans="1:15" ht="12">
      <c r="A142" s="125"/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8"/>
    </row>
    <row r="143" spans="1:15" ht="12">
      <c r="A143" s="125"/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8"/>
    </row>
    <row r="144" spans="2:15" ht="1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2:15" ht="1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2:15" ht="1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8"/>
    </row>
    <row r="147" spans="2:15" ht="1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8"/>
    </row>
    <row r="148" spans="2:15" ht="1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8"/>
    </row>
    <row r="149" spans="2:15" ht="1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8"/>
    </row>
    <row r="150" spans="2:15" ht="1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8"/>
    </row>
    <row r="151" spans="2:15" ht="1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8"/>
    </row>
    <row r="152" spans="2:15" ht="1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8"/>
    </row>
    <row r="153" spans="2:15" ht="1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8"/>
    </row>
    <row r="154" spans="2:15" ht="1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8"/>
    </row>
    <row r="155" spans="2:15" ht="1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8"/>
    </row>
    <row r="156" spans="2:15" ht="1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8"/>
    </row>
    <row r="157" spans="2:15" ht="1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8"/>
    </row>
    <row r="158" spans="2:15" ht="1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8"/>
    </row>
    <row r="159" spans="2:15" ht="1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8"/>
    </row>
    <row r="160" spans="2:15" ht="1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8"/>
    </row>
    <row r="161" spans="2:15" ht="1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2:15" ht="1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2:15" ht="1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8"/>
    </row>
    <row r="164" spans="2:15" ht="1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8"/>
    </row>
    <row r="165" spans="2:15" ht="1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8"/>
    </row>
    <row r="166" spans="2:15" ht="1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8"/>
    </row>
    <row r="167" spans="2:15" ht="1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8"/>
    </row>
    <row r="168" spans="2:15" ht="1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8"/>
    </row>
    <row r="169" spans="2:15" ht="1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8"/>
    </row>
    <row r="170" spans="2:15" ht="1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8"/>
    </row>
    <row r="171" spans="2:15" ht="1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8"/>
    </row>
    <row r="172" spans="2:15" ht="1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8"/>
    </row>
    <row r="173" spans="2:15" ht="1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8"/>
    </row>
    <row r="174" spans="2:15" ht="1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8"/>
    </row>
    <row r="175" spans="2:15" ht="1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8"/>
    </row>
    <row r="176" spans="2:15" ht="1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8"/>
    </row>
    <row r="177" spans="2:15" ht="1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8"/>
    </row>
    <row r="178" spans="2:15" ht="1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2:15" ht="1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2:15" ht="1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8"/>
    </row>
    <row r="181" spans="2:15" ht="1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8"/>
    </row>
    <row r="182" spans="2:15" ht="1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8"/>
    </row>
    <row r="183" spans="2:15" ht="1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8"/>
    </row>
    <row r="184" spans="2:15" ht="1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8"/>
    </row>
    <row r="185" spans="2:15" ht="1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8"/>
    </row>
    <row r="186" spans="2:15" ht="1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8"/>
    </row>
    <row r="187" spans="2:15" ht="1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8"/>
    </row>
    <row r="188" spans="2:15" ht="1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8"/>
    </row>
    <row r="189" spans="2:15" ht="1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8"/>
    </row>
    <row r="190" spans="2:15" ht="1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8"/>
    </row>
    <row r="191" spans="2:15" ht="1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8"/>
    </row>
    <row r="192" spans="2:15" ht="1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8"/>
    </row>
    <row r="193" spans="2:15" ht="1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8"/>
    </row>
    <row r="194" spans="2:15" ht="1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8"/>
    </row>
    <row r="195" spans="2:15" ht="1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2:15" ht="1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2:15" ht="1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8"/>
    </row>
    <row r="198" spans="2:15" ht="1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8"/>
    </row>
    <row r="199" spans="2:15" ht="1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8"/>
    </row>
    <row r="200" spans="2:15" ht="1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8"/>
    </row>
    <row r="201" spans="2:15" ht="1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8"/>
    </row>
    <row r="202" spans="2:15" ht="1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8"/>
    </row>
    <row r="203" spans="2:15" ht="1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8"/>
    </row>
    <row r="204" spans="2:15" ht="1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8"/>
    </row>
    <row r="205" spans="2:15" ht="1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8"/>
    </row>
    <row r="206" spans="2:15" ht="1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8"/>
    </row>
    <row r="207" spans="2:15" ht="1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8"/>
    </row>
    <row r="208" spans="2:15" ht="1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8"/>
    </row>
    <row r="209" spans="2:15" ht="1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8"/>
    </row>
    <row r="210" spans="2:15" ht="1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8"/>
    </row>
    <row r="211" spans="2:15" ht="1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8"/>
    </row>
    <row r="212" spans="2:15" ht="1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2:15" ht="1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2:15" ht="1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8"/>
    </row>
    <row r="215" spans="2:15" ht="1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8"/>
    </row>
    <row r="216" spans="2:15" ht="1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8"/>
    </row>
    <row r="217" spans="2:15" ht="1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8"/>
    </row>
    <row r="218" spans="2:15" ht="1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8"/>
    </row>
    <row r="219" spans="2:15" ht="1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8"/>
    </row>
    <row r="220" spans="2:15" ht="1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8"/>
    </row>
    <row r="221" spans="2:15" ht="1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8"/>
    </row>
    <row r="222" spans="2:15" ht="1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8"/>
    </row>
    <row r="223" spans="2:15" ht="1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8"/>
    </row>
    <row r="224" spans="2:15" ht="1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8"/>
    </row>
    <row r="225" spans="2:15" ht="1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8"/>
    </row>
    <row r="226" spans="2:15" ht="1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8"/>
    </row>
    <row r="227" spans="2:15" ht="1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8"/>
    </row>
    <row r="228" spans="2:15" ht="1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8"/>
    </row>
    <row r="229" spans="2:15" ht="1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2:15" ht="1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2:15" ht="1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8"/>
    </row>
    <row r="232" spans="2:15" ht="1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8"/>
    </row>
    <row r="233" spans="2:15" ht="1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8"/>
    </row>
    <row r="234" spans="2:15" ht="1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8"/>
    </row>
    <row r="235" spans="2:15" ht="1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8"/>
    </row>
    <row r="236" spans="2:15" ht="1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8"/>
    </row>
    <row r="237" spans="2:15" ht="1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8"/>
    </row>
    <row r="238" spans="2:15" ht="1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8"/>
    </row>
    <row r="239" spans="2:15" ht="1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8"/>
    </row>
    <row r="240" spans="2:15" ht="1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8"/>
    </row>
    <row r="241" spans="2:15" ht="1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8"/>
    </row>
    <row r="242" spans="2:15" ht="1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8"/>
    </row>
    <row r="243" spans="2:15" ht="1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8"/>
    </row>
    <row r="244" spans="2:15" ht="1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8"/>
    </row>
    <row r="245" spans="2:15" ht="1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8"/>
    </row>
    <row r="246" spans="2:15" ht="1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2:15" ht="1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2:15" ht="1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8"/>
    </row>
    <row r="249" spans="2:15" ht="1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8"/>
    </row>
    <row r="250" spans="2:15" ht="1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8"/>
    </row>
    <row r="251" spans="2:15" ht="1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8"/>
    </row>
    <row r="252" spans="2:15" ht="1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8"/>
    </row>
    <row r="253" spans="2:15" ht="1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8"/>
    </row>
    <row r="254" spans="2:15" ht="1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8"/>
    </row>
    <row r="255" spans="2:15" ht="1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8"/>
    </row>
    <row r="256" spans="2:15" ht="1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8"/>
    </row>
    <row r="257" spans="2:15" ht="1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8"/>
    </row>
    <row r="258" spans="2:15" ht="1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8"/>
    </row>
    <row r="259" spans="2:15" ht="1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8"/>
    </row>
    <row r="260" spans="2:15" ht="1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8"/>
    </row>
    <row r="261" spans="2:15" ht="1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8"/>
    </row>
    <row r="262" spans="2:15" ht="1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8"/>
    </row>
    <row r="263" spans="2:15" ht="1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2:15" ht="1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2:15" ht="1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8"/>
    </row>
    <row r="266" spans="2:15" ht="1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8"/>
    </row>
    <row r="267" spans="2:15" ht="1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8"/>
    </row>
    <row r="268" spans="2:15" ht="1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8"/>
    </row>
    <row r="269" spans="2:15" ht="1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8"/>
    </row>
    <row r="270" spans="2:15" ht="1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8"/>
    </row>
    <row r="271" spans="2:15" ht="1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8"/>
    </row>
    <row r="272" spans="2:15" ht="1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8"/>
    </row>
    <row r="273" spans="2:15" ht="1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8"/>
    </row>
    <row r="274" spans="2:15" ht="1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8"/>
    </row>
    <row r="275" spans="2:15" ht="1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8"/>
    </row>
    <row r="276" spans="2:15" ht="1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8"/>
    </row>
    <row r="277" spans="2:15" ht="1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8"/>
    </row>
    <row r="278" spans="2:15" ht="1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8"/>
    </row>
    <row r="279" spans="2:15" ht="1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8"/>
    </row>
    <row r="280" spans="2:15" ht="1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2:15" ht="1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2:15" ht="1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8"/>
    </row>
    <row r="283" spans="2:15" ht="1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8"/>
    </row>
    <row r="284" spans="2:15" ht="1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8"/>
    </row>
    <row r="285" spans="2:15" ht="1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8"/>
    </row>
    <row r="286" spans="2:15" ht="1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8"/>
    </row>
    <row r="287" spans="2:15" ht="1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8"/>
    </row>
    <row r="288" spans="2:15" ht="1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8"/>
    </row>
    <row r="289" spans="2:15" ht="1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8"/>
    </row>
    <row r="290" spans="2:15" ht="1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8"/>
    </row>
    <row r="291" spans="2:15" ht="1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8"/>
    </row>
    <row r="292" spans="2:15" ht="1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8"/>
    </row>
    <row r="293" spans="2:15" ht="1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8"/>
    </row>
    <row r="294" spans="2:15" ht="1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8"/>
    </row>
    <row r="295" spans="2:15" ht="1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8"/>
    </row>
    <row r="296" spans="2:15" ht="1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8"/>
    </row>
    <row r="297" spans="2:15" ht="1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2:15" ht="1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2:15" ht="1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8"/>
    </row>
    <row r="300" spans="2:15" ht="1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8"/>
    </row>
    <row r="301" spans="2:15" ht="1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8"/>
    </row>
    <row r="302" spans="2:15" ht="1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8"/>
    </row>
    <row r="303" spans="2:15" ht="1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8"/>
    </row>
    <row r="304" spans="2:15" ht="1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8"/>
    </row>
    <row r="305" spans="2:15" ht="1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8"/>
    </row>
    <row r="306" spans="2:15" ht="1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8"/>
    </row>
    <row r="307" spans="2:15" ht="1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8"/>
    </row>
    <row r="308" spans="2:15" ht="1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8"/>
    </row>
    <row r="309" spans="2:15" ht="1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8"/>
    </row>
    <row r="310" spans="2:15" ht="1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8"/>
    </row>
    <row r="311" spans="2:15" ht="1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8"/>
    </row>
    <row r="312" spans="2:15" ht="1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8"/>
    </row>
    <row r="313" spans="2:15" ht="1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8"/>
    </row>
    <row r="314" spans="2:15" ht="1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2:15" ht="1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2:15" ht="1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8"/>
    </row>
    <row r="317" spans="2:15" ht="1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8"/>
    </row>
    <row r="318" spans="2:15" ht="1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8"/>
    </row>
    <row r="319" spans="2:15" ht="1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8"/>
    </row>
    <row r="320" spans="2:15" ht="1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8"/>
    </row>
    <row r="321" spans="2:15" ht="1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8"/>
    </row>
    <row r="322" spans="2:15" ht="1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8"/>
    </row>
    <row r="323" spans="2:15" ht="1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8"/>
    </row>
    <row r="324" spans="2:15" ht="1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8"/>
    </row>
    <row r="325" spans="2:15" ht="1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8"/>
    </row>
    <row r="326" spans="2:15" ht="1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8"/>
    </row>
    <row r="327" spans="2:15" ht="1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8"/>
    </row>
    <row r="328" spans="2:15" ht="1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8"/>
    </row>
    <row r="329" spans="2:15" ht="1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8"/>
    </row>
    <row r="330" spans="2:15" ht="1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8"/>
    </row>
    <row r="331" spans="2:15" ht="1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2:15" ht="1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2:15" ht="1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8"/>
    </row>
    <row r="334" spans="2:15" ht="1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8"/>
    </row>
    <row r="335" spans="2:15" ht="1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8"/>
    </row>
    <row r="336" spans="2:15" ht="1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8"/>
    </row>
  </sheetData>
  <mergeCells count="14">
    <mergeCell ref="A37:O37"/>
    <mergeCell ref="A44:O44"/>
    <mergeCell ref="A54:O54"/>
    <mergeCell ref="A57:O57"/>
    <mergeCell ref="A5:O5"/>
    <mergeCell ref="A9:O9"/>
    <mergeCell ref="A17:O17"/>
    <mergeCell ref="A23:O23"/>
    <mergeCell ref="A1:O1"/>
    <mergeCell ref="F2:O2"/>
    <mergeCell ref="A3:A4"/>
    <mergeCell ref="B3:E3"/>
    <mergeCell ref="F3:J3"/>
    <mergeCell ref="L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Adeel Javaid</dc:creator>
  <cp:keywords/>
  <dc:description/>
  <cp:lastModifiedBy>Syed Adeel Javaid</cp:lastModifiedBy>
  <dcterms:created xsi:type="dcterms:W3CDTF">2004-09-15T15:40:34Z</dcterms:created>
  <dcterms:modified xsi:type="dcterms:W3CDTF">2004-09-15T15:41:28Z</dcterms:modified>
  <cp:category/>
  <cp:version/>
  <cp:contentType/>
  <cp:contentStatus/>
</cp:coreProperties>
</file>